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75" windowWidth="19170" windowHeight="10515"/>
  </bookViews>
  <sheets>
    <sheet name="Лист1" sheetId="1" r:id="rId1"/>
    <sheet name="Лист3" sheetId="3" r:id="rId2"/>
  </sheets>
  <definedNames>
    <definedName name="_xlnm.Print_Area" localSheetId="0">Лист1!$A$1:$H$106</definedName>
  </definedNames>
  <calcPr calcId="144525"/>
</workbook>
</file>

<file path=xl/calcChain.xml><?xml version="1.0" encoding="utf-8"?>
<calcChain xmlns="http://schemas.openxmlformats.org/spreadsheetml/2006/main">
  <c r="D35" i="1" l="1"/>
  <c r="D34" i="1"/>
  <c r="D31" i="1"/>
  <c r="D25" i="1"/>
  <c r="D24" i="1"/>
  <c r="D23" i="1"/>
  <c r="D28" i="1" s="1"/>
  <c r="H26" i="1"/>
  <c r="H27" i="1"/>
  <c r="G26" i="1"/>
  <c r="G27" i="1"/>
  <c r="F26" i="1"/>
  <c r="F27" i="1"/>
  <c r="E26" i="1"/>
  <c r="E27" i="1"/>
  <c r="D40" i="1"/>
  <c r="H40" i="1" s="1"/>
  <c r="D47" i="1"/>
  <c r="H47" i="1" s="1"/>
  <c r="H38" i="1"/>
  <c r="H39" i="1"/>
  <c r="H41" i="1"/>
  <c r="H42" i="1"/>
  <c r="H45" i="1"/>
  <c r="H46" i="1"/>
  <c r="H48" i="1"/>
  <c r="H49" i="1"/>
  <c r="G38" i="1"/>
  <c r="G39" i="1"/>
  <c r="G41" i="1"/>
  <c r="G42" i="1"/>
  <c r="G45" i="1"/>
  <c r="G46" i="1"/>
  <c r="G47" i="1"/>
  <c r="G48" i="1"/>
  <c r="G49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F38" i="1"/>
  <c r="F39" i="1"/>
  <c r="F40" i="1"/>
  <c r="F41" i="1"/>
  <c r="F42" i="1"/>
  <c r="F45" i="1"/>
  <c r="F46" i="1"/>
  <c r="F48" i="1"/>
  <c r="F49" i="1"/>
  <c r="E39" i="1"/>
  <c r="E40" i="1"/>
  <c r="E41" i="1"/>
  <c r="E42" i="1"/>
  <c r="E45" i="1"/>
  <c r="E46" i="1"/>
  <c r="E47" i="1"/>
  <c r="E48" i="1"/>
  <c r="E49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F47" i="1" l="1"/>
  <c r="F43" i="1" s="1"/>
  <c r="G40" i="1"/>
  <c r="G36" i="1" s="1"/>
  <c r="E43" i="1"/>
  <c r="F36" i="1"/>
  <c r="H43" i="1"/>
  <c r="H36" i="1"/>
  <c r="E36" i="1"/>
  <c r="G43" i="1"/>
  <c r="F50" i="1" l="1"/>
  <c r="E50" i="1"/>
  <c r="H50" i="1"/>
  <c r="D43" i="1"/>
  <c r="D36" i="1" l="1"/>
  <c r="D33" i="1"/>
  <c r="F33" i="1" s="1"/>
  <c r="F29" i="1" s="1"/>
  <c r="F57" i="1" s="1"/>
  <c r="F58" i="1" s="1"/>
  <c r="H32" i="1"/>
  <c r="G32" i="1"/>
  <c r="F32" i="1"/>
  <c r="E32" i="1"/>
  <c r="D29" i="1" l="1"/>
  <c r="D57" i="1" s="1"/>
  <c r="D58" i="1" s="1"/>
  <c r="G33" i="1"/>
  <c r="G29" i="1" s="1"/>
  <c r="G57" i="1" s="1"/>
  <c r="G58" i="1" s="1"/>
  <c r="H33" i="1"/>
  <c r="H29" i="1" s="1"/>
  <c r="H57" i="1" s="1"/>
  <c r="H58" i="1" s="1"/>
  <c r="E33" i="1"/>
  <c r="E29" i="1" s="1"/>
  <c r="E57" i="1" s="1"/>
  <c r="E58" i="1" s="1"/>
</calcChain>
</file>

<file path=xl/sharedStrings.xml><?xml version="1.0" encoding="utf-8"?>
<sst xmlns="http://schemas.openxmlformats.org/spreadsheetml/2006/main" count="182" uniqueCount="158">
  <si>
    <t>Коди</t>
  </si>
  <si>
    <t>Орган управління</t>
  </si>
  <si>
    <t>За ЕДРПОУ</t>
  </si>
  <si>
    <t xml:space="preserve">Галузь   </t>
  </si>
  <si>
    <t>За СПОДУ</t>
  </si>
  <si>
    <t>За ЗКНГ</t>
  </si>
  <si>
    <t xml:space="preserve">Місцезнаходження   </t>
  </si>
  <si>
    <t>За КВЕД</t>
  </si>
  <si>
    <t xml:space="preserve">Телефон </t>
  </si>
  <si>
    <t xml:space="preserve">Керівник    </t>
  </si>
  <si>
    <t>одиниця виміру: тис. гривень</t>
  </si>
  <si>
    <t>Показники</t>
  </si>
  <si>
    <t>Код рядка</t>
  </si>
  <si>
    <t>Плановий рік, усього</t>
  </si>
  <si>
    <t>У тому числі за кварталами</t>
  </si>
  <si>
    <t>І</t>
  </si>
  <si>
    <t>ІІ</t>
  </si>
  <si>
    <t>ІІІ</t>
  </si>
  <si>
    <t>ІV</t>
  </si>
  <si>
    <t>І. Фінансові результати</t>
  </si>
  <si>
    <t>Дохід  (виручка) від реалізації продукції (товарів, робіт, послуг)</t>
  </si>
  <si>
    <t xml:space="preserve">    в т.ч. за рахунок бюджетних коштів</t>
  </si>
  <si>
    <t>Акцизний збір</t>
  </si>
  <si>
    <t>Інші вирахування з доходу</t>
  </si>
  <si>
    <t>Чистий 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</si>
  <si>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</si>
  <si>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>у тому числі за економічними елементами:</t>
  </si>
  <si>
    <t xml:space="preserve">    Матеріальні затрати</t>
  </si>
  <si>
    <t xml:space="preserve">    Витрати на оплату праці</t>
  </si>
  <si>
    <t xml:space="preserve">    Відрахування на соціальні заходи</t>
  </si>
  <si>
    <t xml:space="preserve">    Амортизація</t>
  </si>
  <si>
    <t xml:space="preserve">    Інші операційні витрати</t>
  </si>
  <si>
    <t xml:space="preserve">    прибуток</t>
  </si>
  <si>
    <t xml:space="preserve">    збиток</t>
  </si>
  <si>
    <t>Витрати на збут (сума рядків з 101 по 105):</t>
  </si>
  <si>
    <t>Інші операційні витрати</t>
  </si>
  <si>
    <t>Фінансові результати від операційної діяльності:</t>
  </si>
  <si>
    <t>Дохід від участі в капіталі</t>
  </si>
  <si>
    <t>Інші фінансові доходи</t>
  </si>
  <si>
    <t>Інші доходи</t>
  </si>
  <si>
    <t xml:space="preserve">      у тому числі:</t>
  </si>
  <si>
    <t xml:space="preserve">    дохід від реалізації фінансових інвестицій </t>
  </si>
  <si>
    <t xml:space="preserve">    дохід від безоплатно одержаних активів</t>
  </si>
  <si>
    <t>Фінансові витрати</t>
  </si>
  <si>
    <t>Витрати від участі в капіталі</t>
  </si>
  <si>
    <t>Інші витрати</t>
  </si>
  <si>
    <t>Фінансові результати від звичайної діяльності до оподаткування:</t>
  </si>
  <si>
    <t>@@</t>
  </si>
  <si>
    <t xml:space="preserve">     прибуток</t>
  </si>
  <si>
    <t xml:space="preserve">     збиток</t>
  </si>
  <si>
    <t>Податок на прибуток</t>
  </si>
  <si>
    <t>Чистий:</t>
  </si>
  <si>
    <t xml:space="preserve">Відрахування частини прибутку до бюджету </t>
  </si>
  <si>
    <t>ІІ. Елементи операційних витрат  (разом)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</si>
  <si>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</si>
  <si>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</si>
  <si>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</si>
  <si>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</si>
  <si>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 (сума рядків з 310 по 350)</t>
  </si>
  <si>
    <t>ІІІ. Капітальні інвестиції протягом року</t>
  </si>
  <si>
    <t>Капітальне будівництво</t>
  </si>
  <si>
    <t xml:space="preserve">   в т.ч за рахунок бюджетних коштів</t>
  </si>
  <si>
    <t>Придбання  (виготовлення) основних засобів та інших необоротних матеріальних активів</t>
  </si>
  <si>
    <t>Придбання (створення) нематеріальних активів)</t>
  </si>
  <si>
    <t>Погашення отриманих на  капітальні інвестиції позик</t>
  </si>
  <si>
    <t>Модернізація, модифікація, дообладнання, реконструкція, інші види поліпшення необоротних активів</t>
  </si>
  <si>
    <t>ІV. Додаткова інформація</t>
  </si>
  <si>
    <t>Чисельність працівників</t>
  </si>
  <si>
    <t>Податкова заборгованість</t>
  </si>
  <si>
    <t>Заборгованість перед працівниками за заробітною платою</t>
  </si>
  <si>
    <t>Залишкова вартість основних засобів</t>
  </si>
  <si>
    <t>Інші операційні витрати(сума рядків з111 по 115)</t>
  </si>
  <si>
    <t>Адміністративні витрати (сума рядків з 091 по 095)</t>
  </si>
  <si>
    <t>в т.ч за рахунок бюджетних коштів(сума рядків 411,421,431,441,451)</t>
  </si>
  <si>
    <t xml:space="preserve">Підприємство    </t>
  </si>
  <si>
    <t>послуги з централізованого водопостачання та водовідведення</t>
  </si>
  <si>
    <t xml:space="preserve">Вид економ. діяльності  </t>
  </si>
  <si>
    <t>Козубський Олександр Юрійович</t>
  </si>
  <si>
    <t>2-19-94</t>
  </si>
  <si>
    <t>м.Решетилівка вул Старокиївська 18</t>
  </si>
  <si>
    <t>Решетилівська міська рада</t>
  </si>
  <si>
    <t>Решетилівське КП"Водоканал"</t>
  </si>
  <si>
    <t>Податок на додану вартість до сплати в бюджет</t>
  </si>
  <si>
    <t>Всього витрат за фінансовим планом</t>
  </si>
  <si>
    <t xml:space="preserve">Фінансовий план Комунального підприємства Решетилівське комунальне підприємство "Водоканал" на 2021 рік </t>
  </si>
  <si>
    <t>Директор Решетилівського КП "Водоканал"                                                                      О.Ю.Козубський</t>
  </si>
  <si>
    <r>
      <t>@</t>
    </r>
    <r>
      <rPr>
        <sz val="12"/>
        <color rgb="FF000000"/>
        <rFont val="Times New Roman"/>
        <family val="1"/>
        <charset val="204"/>
      </rPr>
      <t>010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</si>
  <si>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rgb="FF000000"/>
        <rFont val="Times New Roman"/>
        <family val="1"/>
        <charset val="204"/>
      </rPr>
      <t>015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</si>
  <si>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020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</si>
  <si>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030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</si>
  <si>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040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</si>
  <si>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b/>
        <i/>
        <u/>
        <sz val="12"/>
        <color theme="1"/>
        <rFont val="Times New Roman"/>
        <family val="1"/>
        <charset val="204"/>
      </rPr>
      <t>050</t>
    </r>
    <r>
      <rPr>
        <b/>
        <i/>
        <u/>
        <sz val="12"/>
        <color rgb="FFFFFFFF"/>
        <rFont val="Times New Roman"/>
        <family val="1"/>
        <charset val="204"/>
      </rPr>
      <t>@</t>
    </r>
  </si>
  <si>
    <r>
      <t>@</t>
    </r>
    <r>
      <rPr>
        <b/>
        <sz val="12"/>
        <color theme="1"/>
        <rFont val="Times New Roman"/>
        <family val="1"/>
        <charset val="204"/>
      </rPr>
      <t>060</t>
    </r>
    <r>
      <rPr>
        <b/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</si>
  <si>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061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</si>
  <si>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062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</si>
  <si>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063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</si>
  <si>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064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</si>
  <si>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065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</si>
  <si>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b/>
        <sz val="12"/>
        <color theme="1"/>
        <rFont val="Times New Roman"/>
        <family val="1"/>
        <charset val="204"/>
      </rPr>
      <t>090</t>
    </r>
    <r>
      <rPr>
        <b/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</si>
  <si>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091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</si>
  <si>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092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</si>
  <si>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093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</si>
  <si>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094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</si>
  <si>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095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</si>
  <si>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b/>
        <sz val="12"/>
        <color theme="1"/>
        <rFont val="Times New Roman"/>
        <family val="1"/>
        <charset val="204"/>
      </rPr>
      <t>100</t>
    </r>
    <r>
      <rPr>
        <b/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</si>
  <si>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101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</si>
  <si>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102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</si>
  <si>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103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</si>
  <si>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104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</si>
  <si>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105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</si>
  <si>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b/>
        <sz val="12"/>
        <color theme="1"/>
        <rFont val="Times New Roman"/>
        <family val="1"/>
        <charset val="204"/>
      </rPr>
      <t>110</t>
    </r>
    <r>
      <rPr>
        <b/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</si>
  <si>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111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</si>
  <si>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112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</si>
  <si>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113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</si>
  <si>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114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</si>
  <si>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115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</si>
  <si>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121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</si>
  <si>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122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</si>
  <si>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130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</si>
  <si>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140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</si>
  <si>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150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</si>
  <si>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152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</si>
  <si>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154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</si>
  <si>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160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</si>
  <si>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170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</si>
  <si>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180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</si>
  <si>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191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</si>
  <si>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192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</si>
  <si>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200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</si>
  <si>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211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</si>
  <si>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212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</si>
  <si>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220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</si>
  <si>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310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</si>
  <si>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320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</si>
  <si>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330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</si>
  <si>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340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</si>
  <si>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350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</si>
  <si>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360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</si>
  <si>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410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</si>
  <si>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411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</si>
  <si>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420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</si>
  <si>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421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</si>
  <si>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430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</si>
  <si>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431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</si>
  <si>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440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</si>
  <si>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441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</si>
  <si>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450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</si>
  <si>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451</t>
    </r>
    <r>
      <rPr>
        <sz val="12"/>
        <color rgb="FFFFFFFF"/>
        <rFont val="Times New Roman"/>
        <family val="1"/>
        <charset val="204"/>
      </rPr>
      <t>@</t>
    </r>
  </si>
  <si>
    <r>
      <t>Разом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(сума рядків 410,420, 430, 440, 450):</t>
    </r>
  </si>
  <si>
    <r>
      <t>@</t>
    </r>
    <r>
      <rPr>
        <sz val="12"/>
        <color theme="1"/>
        <rFont val="Times New Roman"/>
        <family val="1"/>
        <charset val="204"/>
      </rPr>
      <t>490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</si>
  <si>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491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</si>
  <si>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510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</si>
  <si>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520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</si>
  <si>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530</t>
    </r>
    <r>
      <rPr>
        <sz val="12"/>
        <color rgb="FFFFFFFF"/>
        <rFont val="Times New Roman"/>
        <family val="1"/>
        <charset val="204"/>
      </rPr>
      <t>@</t>
    </r>
  </si>
  <si>
    <r>
      <t>@</t>
    </r>
    <r>
      <rPr>
        <sz val="12"/>
        <color theme="1"/>
        <rFont val="Times New Roman"/>
        <family val="1"/>
        <charset val="204"/>
      </rPr>
      <t>540</t>
    </r>
    <r>
      <rPr>
        <sz val="12"/>
        <color rgb="FFFFFFFF"/>
        <rFont val="Times New Roman"/>
        <family val="1"/>
        <charset val="204"/>
      </rPr>
      <t>@</t>
    </r>
  </si>
  <si>
    <t>Провідний  Економіст                                                                                                                Т.О.Пастощук</t>
  </si>
  <si>
    <t>36.00</t>
  </si>
  <si>
    <t xml:space="preserve">Додаток
рішення Решетилівської міської
ради восьмого скликання
12 квітня 2022 року №1011-20-VIІI
(20 позачергова сесія)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</si>
</sst>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color rgb="FFFFFFFF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/>
      <diagonal/>
    </border>
    <border>
      <left style="medium">
        <color rgb="FF00000A"/>
      </left>
      <right style="medium">
        <color rgb="FF00000A"/>
      </right>
      <top/>
      <bottom style="medium">
        <color rgb="FF00000A"/>
      </bottom>
      <diagonal/>
    </border>
    <border>
      <left/>
      <right style="medium">
        <color rgb="FF00000A"/>
      </right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 style="medium">
        <color rgb="FF00000A"/>
      </bottom>
      <diagonal/>
    </border>
    <border>
      <left style="medium">
        <color rgb="FF00000A"/>
      </left>
      <right style="medium">
        <color rgb="FF00000A"/>
      </right>
      <top/>
      <bottom/>
      <diagonal/>
    </border>
    <border>
      <left/>
      <right/>
      <top style="medium">
        <color rgb="FF00000A"/>
      </top>
      <bottom style="medium">
        <color rgb="FF00000A"/>
      </bottom>
      <diagonal/>
    </border>
    <border>
      <left style="medium">
        <color rgb="FF00000A"/>
      </left>
      <right/>
      <top style="medium">
        <color rgb="FF00000A"/>
      </top>
      <bottom style="medium">
        <color rgb="FF00000A"/>
      </bottom>
      <diagonal/>
    </border>
    <border>
      <left/>
      <right style="medium">
        <color rgb="FF00000A"/>
      </right>
      <top/>
      <bottom/>
      <diagonal/>
    </border>
    <border>
      <left style="medium">
        <color indexed="64"/>
      </left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A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A"/>
      </right>
      <top style="medium">
        <color indexed="64"/>
      </top>
      <bottom/>
      <diagonal/>
    </border>
    <border>
      <left style="medium">
        <color rgb="FF00000A"/>
      </left>
      <right style="medium">
        <color rgb="FF00000A"/>
      </right>
      <top style="medium">
        <color indexed="64"/>
      </top>
      <bottom/>
      <diagonal/>
    </border>
    <border>
      <left style="medium">
        <color indexed="64"/>
      </left>
      <right style="medium">
        <color rgb="FF00000A"/>
      </right>
      <top/>
      <bottom style="medium">
        <color indexed="64"/>
      </bottom>
      <diagonal/>
    </border>
    <border>
      <left/>
      <right style="medium">
        <color rgb="FF00000A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/>
    <xf numFmtId="0" fontId="0" fillId="0" borderId="0" xfId="0" applyAlignment="1">
      <alignment horizontal="center" vertical="center"/>
    </xf>
    <xf numFmtId="2" fontId="4" fillId="0" borderId="0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5" fillId="0" borderId="11" xfId="0" applyFont="1" applyBorder="1" applyAlignment="1">
      <alignment vertical="top" wrapText="1"/>
    </xf>
    <xf numFmtId="0" fontId="5" fillId="0" borderId="0" xfId="0" applyFont="1"/>
    <xf numFmtId="0" fontId="5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wrapText="1"/>
    </xf>
    <xf numFmtId="0" fontId="6" fillId="0" borderId="4" xfId="0" applyFont="1" applyFill="1" applyBorder="1" applyAlignment="1">
      <alignment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wrapText="1"/>
    </xf>
    <xf numFmtId="0" fontId="9" fillId="0" borderId="4" xfId="0" applyFont="1" applyFill="1" applyBorder="1" applyAlignment="1">
      <alignment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wrapText="1"/>
    </xf>
    <xf numFmtId="0" fontId="10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0" fontId="6" fillId="0" borderId="8" xfId="0" applyFont="1" applyFill="1" applyBorder="1" applyAlignment="1">
      <alignment horizont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164" fontId="5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justify"/>
    </xf>
    <xf numFmtId="0" fontId="3" fillId="0" borderId="0" xfId="0" applyFont="1" applyAlignment="1"/>
    <xf numFmtId="164" fontId="5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1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5" fillId="0" borderId="0" xfId="0" applyFont="1" applyAlignment="1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07"/>
  <sheetViews>
    <sheetView tabSelected="1" zoomScaleSheetLayoutView="56" workbookViewId="0">
      <selection activeCell="D1" sqref="D1:H6"/>
    </sheetView>
  </sheetViews>
  <sheetFormatPr defaultRowHeight="15.75" x14ac:dyDescent="0.25"/>
  <cols>
    <col min="1" max="1" width="2" customWidth="1"/>
    <col min="2" max="2" width="49.25" customWidth="1"/>
    <col min="3" max="5" width="10.375" customWidth="1"/>
    <col min="6" max="6" width="11.875" customWidth="1"/>
    <col min="7" max="8" width="10.375" customWidth="1"/>
  </cols>
  <sheetData>
    <row r="1" spans="2:8" x14ac:dyDescent="0.25">
      <c r="D1" s="64" t="s">
        <v>157</v>
      </c>
      <c r="E1" s="65"/>
      <c r="F1" s="65"/>
      <c r="G1" s="65"/>
      <c r="H1" s="65"/>
    </row>
    <row r="2" spans="2:8" x14ac:dyDescent="0.25">
      <c r="D2" s="65"/>
      <c r="E2" s="65"/>
      <c r="F2" s="65"/>
      <c r="G2" s="65"/>
      <c r="H2" s="65"/>
    </row>
    <row r="3" spans="2:8" x14ac:dyDescent="0.25">
      <c r="B3" s="2"/>
      <c r="D3" s="65"/>
      <c r="E3" s="65"/>
      <c r="F3" s="65"/>
      <c r="G3" s="65"/>
      <c r="H3" s="65"/>
    </row>
    <row r="4" spans="2:8" x14ac:dyDescent="0.25">
      <c r="B4" s="2"/>
      <c r="D4" s="65"/>
      <c r="E4" s="65"/>
      <c r="F4" s="65"/>
      <c r="G4" s="65"/>
      <c r="H4" s="65"/>
    </row>
    <row r="5" spans="2:8" ht="11.25" customHeight="1" x14ac:dyDescent="0.25">
      <c r="B5" s="1"/>
      <c r="C5" s="1"/>
      <c r="D5" s="65"/>
      <c r="E5" s="65"/>
      <c r="F5" s="65"/>
      <c r="G5" s="65"/>
      <c r="H5" s="65"/>
    </row>
    <row r="6" spans="2:8" ht="15" customHeight="1" x14ac:dyDescent="0.25">
      <c r="D6" s="65"/>
      <c r="E6" s="65"/>
      <c r="F6" s="65"/>
      <c r="G6" s="65"/>
      <c r="H6" s="65"/>
    </row>
    <row r="7" spans="2:8" ht="13.5" customHeight="1" x14ac:dyDescent="0.25">
      <c r="B7" s="69"/>
      <c r="C7" s="70"/>
      <c r="D7" s="70"/>
      <c r="E7" s="70"/>
      <c r="F7" s="70"/>
      <c r="G7" s="70"/>
      <c r="H7" s="70"/>
    </row>
    <row r="8" spans="2:8" ht="41.25" customHeight="1" x14ac:dyDescent="0.25">
      <c r="B8" s="71" t="s">
        <v>84</v>
      </c>
      <c r="C8" s="71"/>
      <c r="D8" s="71"/>
      <c r="E8" s="71"/>
      <c r="F8" s="71"/>
      <c r="G8" s="71"/>
      <c r="H8" s="71"/>
    </row>
    <row r="9" spans="2:8" ht="14.25" customHeight="1" x14ac:dyDescent="0.25">
      <c r="B9" s="4"/>
      <c r="C9" s="4"/>
      <c r="D9" s="4"/>
      <c r="E9" s="4"/>
      <c r="F9" s="4"/>
      <c r="G9" s="4"/>
      <c r="H9" s="4"/>
    </row>
    <row r="10" spans="2:8" ht="15" customHeight="1" x14ac:dyDescent="0.25">
      <c r="B10" s="6" t="s">
        <v>74</v>
      </c>
      <c r="C10" s="66" t="s">
        <v>81</v>
      </c>
      <c r="D10" s="67"/>
      <c r="E10" s="68"/>
      <c r="F10" s="72" t="s">
        <v>0</v>
      </c>
      <c r="G10" s="72"/>
      <c r="H10" s="7"/>
    </row>
    <row r="11" spans="2:8" ht="15" customHeight="1" x14ac:dyDescent="0.25">
      <c r="B11" s="6" t="s">
        <v>1</v>
      </c>
      <c r="C11" s="66" t="s">
        <v>80</v>
      </c>
      <c r="D11" s="67"/>
      <c r="E11" s="68"/>
      <c r="F11" s="6" t="s">
        <v>2</v>
      </c>
      <c r="G11" s="8">
        <v>32500315</v>
      </c>
      <c r="H11" s="7"/>
    </row>
    <row r="12" spans="2:8" ht="15" customHeight="1" x14ac:dyDescent="0.25">
      <c r="B12" s="6" t="s">
        <v>3</v>
      </c>
      <c r="C12" s="66"/>
      <c r="D12" s="67"/>
      <c r="E12" s="68"/>
      <c r="F12" s="6" t="s">
        <v>4</v>
      </c>
      <c r="G12" s="8">
        <v>150</v>
      </c>
      <c r="H12" s="7"/>
    </row>
    <row r="13" spans="2:8" ht="36" customHeight="1" x14ac:dyDescent="0.25">
      <c r="B13" s="6" t="s">
        <v>76</v>
      </c>
      <c r="C13" s="66" t="s">
        <v>75</v>
      </c>
      <c r="D13" s="67"/>
      <c r="E13" s="68"/>
      <c r="F13" s="6" t="s">
        <v>5</v>
      </c>
      <c r="G13" s="8"/>
      <c r="H13" s="7"/>
    </row>
    <row r="14" spans="2:8" ht="25.5" customHeight="1" x14ac:dyDescent="0.25">
      <c r="B14" s="6" t="s">
        <v>6</v>
      </c>
      <c r="C14" s="66" t="s">
        <v>79</v>
      </c>
      <c r="D14" s="67"/>
      <c r="E14" s="68"/>
      <c r="F14" s="6" t="s">
        <v>7</v>
      </c>
      <c r="G14" s="8" t="s">
        <v>156</v>
      </c>
      <c r="H14" s="7"/>
    </row>
    <row r="15" spans="2:8" ht="15.75" customHeight="1" x14ac:dyDescent="0.25">
      <c r="B15" s="6" t="s">
        <v>8</v>
      </c>
      <c r="C15" s="66" t="s">
        <v>78</v>
      </c>
      <c r="D15" s="67"/>
      <c r="E15" s="68"/>
      <c r="F15" s="9"/>
      <c r="G15" s="9"/>
      <c r="H15" s="7"/>
    </row>
    <row r="16" spans="2:8" ht="33.75" customHeight="1" x14ac:dyDescent="0.25">
      <c r="B16" s="6" t="s">
        <v>9</v>
      </c>
      <c r="C16" s="66" t="s">
        <v>77</v>
      </c>
      <c r="D16" s="67"/>
      <c r="E16" s="68"/>
      <c r="F16" s="9"/>
      <c r="G16" s="9"/>
      <c r="H16" s="7"/>
    </row>
    <row r="17" spans="2:13" ht="15" hidden="1" customHeight="1" thickBot="1" x14ac:dyDescent="0.3">
      <c r="B17" s="10"/>
      <c r="C17" s="11"/>
      <c r="D17" s="12"/>
      <c r="E17" s="12"/>
      <c r="F17" s="7"/>
      <c r="G17" s="7"/>
      <c r="H17" s="7"/>
    </row>
    <row r="18" spans="2:13" ht="15" customHeight="1" thickBot="1" x14ac:dyDescent="0.3">
      <c r="B18" s="7" t="s">
        <v>10</v>
      </c>
      <c r="C18" s="7"/>
      <c r="D18" s="7"/>
      <c r="E18" s="7"/>
      <c r="F18" s="7"/>
      <c r="G18" s="7"/>
      <c r="H18" s="7"/>
    </row>
    <row r="19" spans="2:13" ht="15" customHeight="1" thickBot="1" x14ac:dyDescent="0.3">
      <c r="B19" s="13"/>
      <c r="C19" s="75" t="s">
        <v>12</v>
      </c>
      <c r="D19" s="77" t="s">
        <v>13</v>
      </c>
      <c r="E19" s="79" t="s">
        <v>14</v>
      </c>
      <c r="F19" s="80"/>
      <c r="G19" s="80"/>
      <c r="H19" s="81"/>
    </row>
    <row r="20" spans="2:13" ht="15" customHeight="1" thickBot="1" x14ac:dyDescent="0.3">
      <c r="B20" s="14" t="s">
        <v>11</v>
      </c>
      <c r="C20" s="76"/>
      <c r="D20" s="78"/>
      <c r="E20" s="15" t="s">
        <v>15</v>
      </c>
      <c r="F20" s="15" t="s">
        <v>16</v>
      </c>
      <c r="G20" s="15" t="s">
        <v>17</v>
      </c>
      <c r="H20" s="15" t="s">
        <v>18</v>
      </c>
    </row>
    <row r="21" spans="2:13" ht="15" customHeight="1" thickBot="1" x14ac:dyDescent="0.3">
      <c r="B21" s="14">
        <v>1</v>
      </c>
      <c r="C21" s="15">
        <v>2</v>
      </c>
      <c r="D21" s="16">
        <v>3</v>
      </c>
      <c r="E21" s="15">
        <v>4</v>
      </c>
      <c r="F21" s="15">
        <v>5</v>
      </c>
      <c r="G21" s="15">
        <v>6</v>
      </c>
      <c r="H21" s="15">
        <v>7</v>
      </c>
    </row>
    <row r="22" spans="2:13" ht="15" customHeight="1" thickBot="1" x14ac:dyDescent="0.3">
      <c r="B22" s="17" t="s">
        <v>19</v>
      </c>
      <c r="C22" s="16"/>
      <c r="D22" s="18"/>
      <c r="E22" s="16"/>
      <c r="F22" s="16"/>
      <c r="G22" s="18"/>
      <c r="H22" s="18"/>
    </row>
    <row r="23" spans="2:13" ht="36.75" customHeight="1" thickBot="1" x14ac:dyDescent="0.3">
      <c r="B23" s="19" t="s">
        <v>20</v>
      </c>
      <c r="C23" s="20" t="s">
        <v>86</v>
      </c>
      <c r="D23" s="21">
        <f>E23+F23+G23+H23</f>
        <v>8481.4</v>
      </c>
      <c r="E23" s="21">
        <v>1187</v>
      </c>
      <c r="F23" s="21">
        <v>1483.7</v>
      </c>
      <c r="G23" s="21">
        <v>2077.1999999999998</v>
      </c>
      <c r="H23" s="21">
        <v>3733.5</v>
      </c>
      <c r="J23" s="5"/>
      <c r="K23" s="61"/>
      <c r="L23" s="5"/>
      <c r="M23" s="62"/>
    </row>
    <row r="24" spans="2:13" ht="23.25" customHeight="1" thickBot="1" x14ac:dyDescent="0.3">
      <c r="B24" s="19" t="s">
        <v>21</v>
      </c>
      <c r="C24" s="20" t="s">
        <v>87</v>
      </c>
      <c r="D24" s="21">
        <f>E24+F24+G24+H24</f>
        <v>3553.2999999999997</v>
      </c>
      <c r="E24" s="21">
        <v>298.8</v>
      </c>
      <c r="F24" s="21">
        <v>373.5</v>
      </c>
      <c r="G24" s="21">
        <v>522.9</v>
      </c>
      <c r="H24" s="21">
        <v>2358.1</v>
      </c>
      <c r="J24" s="5"/>
      <c r="K24" s="61"/>
      <c r="L24" s="5"/>
      <c r="M24" s="62"/>
    </row>
    <row r="25" spans="2:13" ht="33.75" customHeight="1" thickBot="1" x14ac:dyDescent="0.3">
      <c r="B25" s="19" t="s">
        <v>82</v>
      </c>
      <c r="C25" s="20" t="s">
        <v>88</v>
      </c>
      <c r="D25" s="21">
        <f>E25+F25+G25+H25</f>
        <v>525.4</v>
      </c>
      <c r="E25" s="21">
        <v>85.6</v>
      </c>
      <c r="F25" s="21">
        <v>107</v>
      </c>
      <c r="G25" s="21">
        <v>149.80000000000001</v>
      </c>
      <c r="H25" s="21">
        <v>183</v>
      </c>
      <c r="J25" s="5"/>
      <c r="L25" s="5"/>
    </row>
    <row r="26" spans="2:13" ht="15" hidden="1" customHeight="1" thickBot="1" x14ac:dyDescent="0.3">
      <c r="B26" s="19" t="s">
        <v>22</v>
      </c>
      <c r="C26" s="20" t="s">
        <v>89</v>
      </c>
      <c r="D26" s="21"/>
      <c r="E26" s="21">
        <f t="shared" ref="E26:E27" si="0">D26*0.2</f>
        <v>0</v>
      </c>
      <c r="F26" s="21">
        <f t="shared" ref="F26:F27" si="1">D26*0.25</f>
        <v>0</v>
      </c>
      <c r="G26" s="21">
        <f t="shared" ref="G26:G27" si="2">D26*0.35</f>
        <v>0</v>
      </c>
      <c r="H26" s="21">
        <f t="shared" ref="H26:H27" si="3">D26*0.2</f>
        <v>0</v>
      </c>
      <c r="L26" s="5"/>
    </row>
    <row r="27" spans="2:13" ht="15" hidden="1" customHeight="1" thickBot="1" x14ac:dyDescent="0.3">
      <c r="B27" s="19" t="s">
        <v>23</v>
      </c>
      <c r="C27" s="20" t="s">
        <v>90</v>
      </c>
      <c r="D27" s="21"/>
      <c r="E27" s="21">
        <f t="shared" si="0"/>
        <v>0</v>
      </c>
      <c r="F27" s="21">
        <f t="shared" si="1"/>
        <v>0</v>
      </c>
      <c r="G27" s="21">
        <f t="shared" si="2"/>
        <v>0</v>
      </c>
      <c r="H27" s="21">
        <f t="shared" si="3"/>
        <v>0</v>
      </c>
      <c r="L27" s="5"/>
    </row>
    <row r="28" spans="2:13" ht="32.25" customHeight="1" thickBot="1" x14ac:dyDescent="0.3">
      <c r="B28" s="22" t="s">
        <v>24</v>
      </c>
      <c r="C28" s="23" t="s">
        <v>91</v>
      </c>
      <c r="D28" s="24">
        <f>D23-D25</f>
        <v>7956</v>
      </c>
      <c r="E28" s="21">
        <v>1101.4000000000001</v>
      </c>
      <c r="F28" s="21">
        <v>1376.7</v>
      </c>
      <c r="G28" s="21">
        <v>2639</v>
      </c>
      <c r="H28" s="21">
        <v>2936.3</v>
      </c>
      <c r="J28" s="5"/>
      <c r="K28" s="61"/>
      <c r="L28" s="5"/>
      <c r="M28" s="62"/>
    </row>
    <row r="29" spans="2:13" ht="32.25" customHeight="1" thickBot="1" x14ac:dyDescent="0.3">
      <c r="B29" s="25" t="s">
        <v>25</v>
      </c>
      <c r="C29" s="26" t="s">
        <v>92</v>
      </c>
      <c r="D29" s="27">
        <f>D30+D31+D32+D33+D34+D35</f>
        <v>5476.6019999999999</v>
      </c>
      <c r="E29" s="27">
        <f t="shared" ref="E29:H29" si="4">E30+E31+E32+E33+E34+E35</f>
        <v>1235.2355</v>
      </c>
      <c r="F29" s="27">
        <f t="shared" si="4"/>
        <v>1326.4555</v>
      </c>
      <c r="G29" s="27">
        <f t="shared" si="4"/>
        <v>1508.9555</v>
      </c>
      <c r="H29" s="27">
        <f t="shared" si="4"/>
        <v>1405.9554999999998</v>
      </c>
      <c r="J29" s="5"/>
      <c r="L29" s="5"/>
      <c r="M29" s="62"/>
    </row>
    <row r="30" spans="2:13" ht="24" customHeight="1" thickBot="1" x14ac:dyDescent="0.3">
      <c r="B30" s="19" t="s">
        <v>26</v>
      </c>
      <c r="C30" s="28"/>
      <c r="D30" s="21"/>
      <c r="E30" s="21"/>
      <c r="F30" s="21"/>
      <c r="G30" s="21"/>
      <c r="H30" s="21"/>
      <c r="L30" s="5"/>
    </row>
    <row r="31" spans="2:13" ht="22.5" customHeight="1" thickBot="1" x14ac:dyDescent="0.3">
      <c r="B31" s="19" t="s">
        <v>27</v>
      </c>
      <c r="C31" s="20" t="s">
        <v>93</v>
      </c>
      <c r="D31" s="21">
        <f>E31+F31+G31+H31</f>
        <v>1601.19</v>
      </c>
      <c r="E31" s="21">
        <v>312.54000000000002</v>
      </c>
      <c r="F31" s="21">
        <v>390.65</v>
      </c>
      <c r="G31" s="21">
        <v>546.9</v>
      </c>
      <c r="H31" s="21">
        <v>351.1</v>
      </c>
      <c r="J31" s="61"/>
      <c r="L31" s="5"/>
      <c r="M31" s="62"/>
    </row>
    <row r="32" spans="2:13" ht="21" customHeight="1" thickBot="1" x14ac:dyDescent="0.3">
      <c r="B32" s="19" t="s">
        <v>28</v>
      </c>
      <c r="C32" s="20" t="s">
        <v>94</v>
      </c>
      <c r="D32" s="21">
        <v>2725.1</v>
      </c>
      <c r="E32" s="21">
        <f t="shared" ref="E32:E79" si="5">D32/4</f>
        <v>681.27499999999998</v>
      </c>
      <c r="F32" s="21">
        <f t="shared" ref="F32:F50" si="6">D32/4</f>
        <v>681.27499999999998</v>
      </c>
      <c r="G32" s="21">
        <f t="shared" ref="G32:G79" si="7">D32/4</f>
        <v>681.27499999999998</v>
      </c>
      <c r="H32" s="21">
        <f t="shared" ref="H32:H50" si="8">D32/4</f>
        <v>681.27499999999998</v>
      </c>
      <c r="L32" s="5"/>
    </row>
    <row r="33" spans="2:13" ht="20.25" customHeight="1" thickBot="1" x14ac:dyDescent="0.3">
      <c r="B33" s="19" t="s">
        <v>29</v>
      </c>
      <c r="C33" s="20" t="s">
        <v>95</v>
      </c>
      <c r="D33" s="21">
        <f>D32*0.22</f>
        <v>599.52199999999993</v>
      </c>
      <c r="E33" s="21">
        <f t="shared" si="5"/>
        <v>149.88049999999998</v>
      </c>
      <c r="F33" s="21">
        <f t="shared" si="6"/>
        <v>149.88049999999998</v>
      </c>
      <c r="G33" s="21">
        <f t="shared" si="7"/>
        <v>149.88049999999998</v>
      </c>
      <c r="H33" s="21">
        <f t="shared" si="8"/>
        <v>149.88049999999998</v>
      </c>
      <c r="L33" s="5"/>
    </row>
    <row r="34" spans="2:13" ht="19.5" customHeight="1" thickBot="1" x14ac:dyDescent="0.3">
      <c r="B34" s="19" t="s">
        <v>30</v>
      </c>
      <c r="C34" s="20" t="s">
        <v>96</v>
      </c>
      <c r="D34" s="21">
        <f>E34+F34+G34+H34</f>
        <v>167.6</v>
      </c>
      <c r="E34" s="21">
        <v>39</v>
      </c>
      <c r="F34" s="21">
        <v>39</v>
      </c>
      <c r="G34" s="21">
        <v>39</v>
      </c>
      <c r="H34" s="21">
        <v>50.6</v>
      </c>
      <c r="J34" s="61"/>
      <c r="L34" s="5"/>
    </row>
    <row r="35" spans="2:13" ht="21.75" customHeight="1" thickBot="1" x14ac:dyDescent="0.3">
      <c r="B35" s="19" t="s">
        <v>31</v>
      </c>
      <c r="C35" s="20" t="s">
        <v>97</v>
      </c>
      <c r="D35" s="21">
        <f>E35+F35+G35+H35</f>
        <v>383.19</v>
      </c>
      <c r="E35" s="21">
        <v>52.54</v>
      </c>
      <c r="F35" s="21">
        <v>65.650000000000006</v>
      </c>
      <c r="G35" s="21">
        <v>91.9</v>
      </c>
      <c r="H35" s="21">
        <v>173.1</v>
      </c>
      <c r="J35" s="61"/>
      <c r="L35" s="5"/>
      <c r="M35" s="62"/>
    </row>
    <row r="36" spans="2:13" ht="15" customHeight="1" x14ac:dyDescent="0.25">
      <c r="B36" s="29" t="s">
        <v>72</v>
      </c>
      <c r="C36" s="30" t="s">
        <v>98</v>
      </c>
      <c r="D36" s="31">
        <f>D38+D39+D40+D41+D42</f>
        <v>1391.126</v>
      </c>
      <c r="E36" s="31">
        <f t="shared" ref="E36:H36" si="9">E38+E39+E40+E41+E42</f>
        <v>347.82149999999996</v>
      </c>
      <c r="F36" s="31">
        <f t="shared" si="9"/>
        <v>347.78149999999999</v>
      </c>
      <c r="G36" s="31">
        <f t="shared" si="9"/>
        <v>347.78149999999999</v>
      </c>
      <c r="H36" s="31">
        <f t="shared" si="9"/>
        <v>347.78149999999999</v>
      </c>
      <c r="L36" s="5"/>
    </row>
    <row r="37" spans="2:13" ht="18.75" customHeight="1" thickBot="1" x14ac:dyDescent="0.3">
      <c r="B37" s="19" t="s">
        <v>26</v>
      </c>
      <c r="C37" s="28"/>
      <c r="D37" s="21"/>
      <c r="E37" s="21"/>
      <c r="F37" s="21"/>
      <c r="G37" s="21"/>
      <c r="H37" s="21"/>
      <c r="L37" s="5"/>
    </row>
    <row r="38" spans="2:13" ht="19.5" customHeight="1" thickBot="1" x14ac:dyDescent="0.3">
      <c r="B38" s="19" t="s">
        <v>27</v>
      </c>
      <c r="C38" s="20" t="s">
        <v>99</v>
      </c>
      <c r="D38" s="21">
        <v>51.2</v>
      </c>
      <c r="E38" s="21">
        <v>12.84</v>
      </c>
      <c r="F38" s="21">
        <f t="shared" si="6"/>
        <v>12.8</v>
      </c>
      <c r="G38" s="21">
        <f t="shared" si="7"/>
        <v>12.8</v>
      </c>
      <c r="H38" s="21">
        <f t="shared" si="8"/>
        <v>12.8</v>
      </c>
      <c r="L38" s="5"/>
    </row>
    <row r="39" spans="2:13" ht="21" customHeight="1" thickBot="1" x14ac:dyDescent="0.3">
      <c r="B39" s="19" t="s">
        <v>28</v>
      </c>
      <c r="C39" s="20" t="s">
        <v>100</v>
      </c>
      <c r="D39" s="21">
        <v>1098.3</v>
      </c>
      <c r="E39" s="21">
        <f t="shared" si="5"/>
        <v>274.57499999999999</v>
      </c>
      <c r="F39" s="21">
        <f t="shared" si="6"/>
        <v>274.57499999999999</v>
      </c>
      <c r="G39" s="21">
        <f t="shared" si="7"/>
        <v>274.57499999999999</v>
      </c>
      <c r="H39" s="21">
        <f t="shared" si="8"/>
        <v>274.57499999999999</v>
      </c>
      <c r="L39" s="5"/>
    </row>
    <row r="40" spans="2:13" ht="19.5" customHeight="1" thickBot="1" x14ac:dyDescent="0.3">
      <c r="B40" s="19" t="s">
        <v>29</v>
      </c>
      <c r="C40" s="20" t="s">
        <v>101</v>
      </c>
      <c r="D40" s="21">
        <f>D39*0.22</f>
        <v>241.626</v>
      </c>
      <c r="E40" s="21">
        <f t="shared" si="5"/>
        <v>60.406500000000001</v>
      </c>
      <c r="F40" s="21">
        <f t="shared" si="6"/>
        <v>60.406500000000001</v>
      </c>
      <c r="G40" s="21">
        <f t="shared" si="7"/>
        <v>60.406500000000001</v>
      </c>
      <c r="H40" s="21">
        <f t="shared" si="8"/>
        <v>60.406500000000001</v>
      </c>
      <c r="L40" s="5"/>
    </row>
    <row r="41" spans="2:13" ht="15" hidden="1" customHeight="1" thickBot="1" x14ac:dyDescent="0.3">
      <c r="B41" s="19" t="s">
        <v>30</v>
      </c>
      <c r="C41" s="20" t="s">
        <v>102</v>
      </c>
      <c r="D41" s="21"/>
      <c r="E41" s="21">
        <f t="shared" si="5"/>
        <v>0</v>
      </c>
      <c r="F41" s="21">
        <f t="shared" si="6"/>
        <v>0</v>
      </c>
      <c r="G41" s="21">
        <f t="shared" si="7"/>
        <v>0</v>
      </c>
      <c r="H41" s="21">
        <f t="shared" si="8"/>
        <v>0</v>
      </c>
      <c r="L41" s="5"/>
    </row>
    <row r="42" spans="2:13" ht="15" hidden="1" customHeight="1" thickBot="1" x14ac:dyDescent="0.3">
      <c r="B42" s="19" t="s">
        <v>31</v>
      </c>
      <c r="C42" s="20" t="s">
        <v>103</v>
      </c>
      <c r="D42" s="21"/>
      <c r="E42" s="21">
        <f t="shared" si="5"/>
        <v>0</v>
      </c>
      <c r="F42" s="21">
        <f t="shared" si="6"/>
        <v>0</v>
      </c>
      <c r="G42" s="21">
        <f t="shared" si="7"/>
        <v>0</v>
      </c>
      <c r="H42" s="21">
        <f t="shared" si="8"/>
        <v>0</v>
      </c>
      <c r="L42" s="5"/>
    </row>
    <row r="43" spans="2:13" ht="21.75" customHeight="1" thickBot="1" x14ac:dyDescent="0.3">
      <c r="B43" s="17" t="s">
        <v>34</v>
      </c>
      <c r="C43" s="32" t="s">
        <v>104</v>
      </c>
      <c r="D43" s="27">
        <f>D45+D46+D47+D48+D49</f>
        <v>1048.808</v>
      </c>
      <c r="E43" s="27">
        <f t="shared" ref="E43:H43" si="10">E45+E46+E47+E48+E49</f>
        <v>262.202</v>
      </c>
      <c r="F43" s="27">
        <f t="shared" si="10"/>
        <v>262.202</v>
      </c>
      <c r="G43" s="27">
        <f t="shared" si="10"/>
        <v>262.202</v>
      </c>
      <c r="H43" s="27">
        <f t="shared" si="10"/>
        <v>262.202</v>
      </c>
      <c r="L43" s="5"/>
    </row>
    <row r="44" spans="2:13" ht="15" customHeight="1" thickBot="1" x14ac:dyDescent="0.3">
      <c r="B44" s="19" t="s">
        <v>26</v>
      </c>
      <c r="C44" s="16"/>
      <c r="D44" s="21"/>
      <c r="E44" s="21"/>
      <c r="F44" s="21"/>
      <c r="G44" s="21"/>
      <c r="H44" s="21"/>
      <c r="L44" s="5"/>
    </row>
    <row r="45" spans="2:13" ht="18.75" customHeight="1" thickBot="1" x14ac:dyDescent="0.3">
      <c r="B45" s="19" t="s">
        <v>27</v>
      </c>
      <c r="C45" s="33" t="s">
        <v>105</v>
      </c>
      <c r="D45" s="21">
        <v>7.5</v>
      </c>
      <c r="E45" s="21">
        <f t="shared" si="5"/>
        <v>1.875</v>
      </c>
      <c r="F45" s="21">
        <f t="shared" si="6"/>
        <v>1.875</v>
      </c>
      <c r="G45" s="21">
        <f t="shared" si="7"/>
        <v>1.875</v>
      </c>
      <c r="H45" s="21">
        <f t="shared" si="8"/>
        <v>1.875</v>
      </c>
      <c r="L45" s="5"/>
    </row>
    <row r="46" spans="2:13" ht="20.25" customHeight="1" thickBot="1" x14ac:dyDescent="0.3">
      <c r="B46" s="19" t="s">
        <v>28</v>
      </c>
      <c r="C46" s="33" t="s">
        <v>106</v>
      </c>
      <c r="D46" s="21">
        <v>751.4</v>
      </c>
      <c r="E46" s="21">
        <f t="shared" si="5"/>
        <v>187.85</v>
      </c>
      <c r="F46" s="21">
        <f t="shared" si="6"/>
        <v>187.85</v>
      </c>
      <c r="G46" s="21">
        <f t="shared" si="7"/>
        <v>187.85</v>
      </c>
      <c r="H46" s="21">
        <f t="shared" si="8"/>
        <v>187.85</v>
      </c>
      <c r="L46" s="5"/>
    </row>
    <row r="47" spans="2:13" ht="19.5" customHeight="1" thickBot="1" x14ac:dyDescent="0.3">
      <c r="B47" s="19" t="s">
        <v>29</v>
      </c>
      <c r="C47" s="33" t="s">
        <v>107</v>
      </c>
      <c r="D47" s="21">
        <f>D46*0.22</f>
        <v>165.30799999999999</v>
      </c>
      <c r="E47" s="21">
        <f t="shared" si="5"/>
        <v>41.326999999999998</v>
      </c>
      <c r="F47" s="21">
        <f t="shared" si="6"/>
        <v>41.326999999999998</v>
      </c>
      <c r="G47" s="21">
        <f t="shared" si="7"/>
        <v>41.326999999999998</v>
      </c>
      <c r="H47" s="21">
        <f t="shared" si="8"/>
        <v>41.326999999999998</v>
      </c>
      <c r="L47" s="5"/>
    </row>
    <row r="48" spans="2:13" ht="18.75" customHeight="1" thickBot="1" x14ac:dyDescent="0.3">
      <c r="B48" s="34" t="s">
        <v>30</v>
      </c>
      <c r="C48" s="35" t="s">
        <v>108</v>
      </c>
      <c r="D48" s="36"/>
      <c r="E48" s="21">
        <f t="shared" si="5"/>
        <v>0</v>
      </c>
      <c r="F48" s="21">
        <f t="shared" si="6"/>
        <v>0</v>
      </c>
      <c r="G48" s="21">
        <f t="shared" si="7"/>
        <v>0</v>
      </c>
      <c r="H48" s="21">
        <f t="shared" si="8"/>
        <v>0</v>
      </c>
      <c r="L48" s="5"/>
    </row>
    <row r="49" spans="2:12" ht="19.5" customHeight="1" thickBot="1" x14ac:dyDescent="0.3">
      <c r="B49" s="37" t="s">
        <v>31</v>
      </c>
      <c r="C49" s="38" t="s">
        <v>109</v>
      </c>
      <c r="D49" s="39">
        <v>124.6</v>
      </c>
      <c r="E49" s="21">
        <f t="shared" si="5"/>
        <v>31.15</v>
      </c>
      <c r="F49" s="21">
        <f t="shared" si="6"/>
        <v>31.15</v>
      </c>
      <c r="G49" s="21">
        <f t="shared" si="7"/>
        <v>31.15</v>
      </c>
      <c r="H49" s="21">
        <f t="shared" si="8"/>
        <v>31.15</v>
      </c>
      <c r="L49" s="5"/>
    </row>
    <row r="50" spans="2:12" ht="32.25" customHeight="1" thickBot="1" x14ac:dyDescent="0.3">
      <c r="B50" s="40" t="s">
        <v>71</v>
      </c>
      <c r="C50" s="41" t="s">
        <v>110</v>
      </c>
      <c r="D50" s="42">
        <v>1296.3</v>
      </c>
      <c r="E50" s="21">
        <f t="shared" si="5"/>
        <v>324.07499999999999</v>
      </c>
      <c r="F50" s="21">
        <f t="shared" si="6"/>
        <v>324.07499999999999</v>
      </c>
      <c r="G50" s="21">
        <v>324.14</v>
      </c>
      <c r="H50" s="21">
        <f t="shared" si="8"/>
        <v>324.07499999999999</v>
      </c>
      <c r="L50" s="5"/>
    </row>
    <row r="51" spans="2:12" ht="18.75" customHeight="1" thickBot="1" x14ac:dyDescent="0.3">
      <c r="B51" s="43" t="s">
        <v>26</v>
      </c>
      <c r="C51" s="44"/>
      <c r="D51" s="45"/>
      <c r="E51" s="21"/>
      <c r="F51" s="21"/>
      <c r="G51" s="21"/>
      <c r="H51" s="21"/>
      <c r="L51" s="5"/>
    </row>
    <row r="52" spans="2:12" ht="15" hidden="1" customHeight="1" thickBot="1" x14ac:dyDescent="0.3">
      <c r="B52" s="19" t="s">
        <v>27</v>
      </c>
      <c r="C52" s="33" t="s">
        <v>111</v>
      </c>
      <c r="D52" s="21"/>
      <c r="E52" s="21"/>
      <c r="F52" s="21"/>
      <c r="G52" s="21"/>
      <c r="H52" s="21"/>
      <c r="L52" s="5"/>
    </row>
    <row r="53" spans="2:12" s="3" customFormat="1" ht="15" hidden="1" customHeight="1" thickBot="1" x14ac:dyDescent="0.3">
      <c r="B53" s="46" t="s">
        <v>28</v>
      </c>
      <c r="C53" s="47" t="s">
        <v>112</v>
      </c>
      <c r="D53" s="21"/>
      <c r="E53" s="21"/>
      <c r="F53" s="21"/>
      <c r="G53" s="21"/>
      <c r="H53" s="21"/>
      <c r="L53" s="5"/>
    </row>
    <row r="54" spans="2:12" s="3" customFormat="1" ht="15" hidden="1" customHeight="1" thickBot="1" x14ac:dyDescent="0.3">
      <c r="B54" s="46" t="s">
        <v>29</v>
      </c>
      <c r="C54" s="47" t="s">
        <v>113</v>
      </c>
      <c r="D54" s="21"/>
      <c r="E54" s="21"/>
      <c r="F54" s="21"/>
      <c r="G54" s="21"/>
      <c r="H54" s="21"/>
      <c r="L54" s="5"/>
    </row>
    <row r="55" spans="2:12" s="3" customFormat="1" ht="15" hidden="1" customHeight="1" thickBot="1" x14ac:dyDescent="0.3">
      <c r="B55" s="46" t="s">
        <v>30</v>
      </c>
      <c r="C55" s="47" t="s">
        <v>114</v>
      </c>
      <c r="D55" s="21"/>
      <c r="E55" s="21"/>
      <c r="F55" s="21"/>
      <c r="G55" s="21"/>
      <c r="H55" s="21"/>
      <c r="L55" s="5"/>
    </row>
    <row r="56" spans="2:12" ht="20.25" customHeight="1" thickBot="1" x14ac:dyDescent="0.3">
      <c r="B56" s="19" t="s">
        <v>31</v>
      </c>
      <c r="C56" s="33" t="s">
        <v>115</v>
      </c>
      <c r="D56" s="21">
        <v>1296.3</v>
      </c>
      <c r="E56" s="21">
        <v>839</v>
      </c>
      <c r="F56" s="21">
        <v>49</v>
      </c>
      <c r="G56" s="21">
        <v>208.3</v>
      </c>
      <c r="H56" s="21">
        <v>200</v>
      </c>
      <c r="L56" s="5"/>
    </row>
    <row r="57" spans="2:12" ht="21" customHeight="1" thickBot="1" x14ac:dyDescent="0.3">
      <c r="B57" s="22" t="s">
        <v>83</v>
      </c>
      <c r="C57" s="33"/>
      <c r="D57" s="24">
        <f>D29+D36+D43+D50</f>
        <v>9212.8359999999993</v>
      </c>
      <c r="E57" s="24">
        <f t="shared" ref="E57:H57" si="11">E29+E36+E43+E50</f>
        <v>2169.3339999999998</v>
      </c>
      <c r="F57" s="24">
        <f t="shared" si="11"/>
        <v>2260.5140000000001</v>
      </c>
      <c r="G57" s="24">
        <f t="shared" si="11"/>
        <v>2443.0790000000002</v>
      </c>
      <c r="H57" s="24">
        <f t="shared" si="11"/>
        <v>2340.0139999999997</v>
      </c>
      <c r="L57" s="5"/>
    </row>
    <row r="58" spans="2:12" ht="33.75" customHeight="1" thickBot="1" x14ac:dyDescent="0.3">
      <c r="B58" s="48" t="s">
        <v>36</v>
      </c>
      <c r="C58" s="49"/>
      <c r="D58" s="27">
        <f>D28-D57</f>
        <v>-1256.8359999999993</v>
      </c>
      <c r="E58" s="27">
        <f t="shared" ref="E58:H58" si="12">E28-E57</f>
        <v>-1067.9339999999997</v>
      </c>
      <c r="F58" s="27">
        <f t="shared" si="12"/>
        <v>-883.81400000000008</v>
      </c>
      <c r="G58" s="27">
        <f t="shared" si="12"/>
        <v>195.92099999999982</v>
      </c>
      <c r="H58" s="27">
        <f t="shared" si="12"/>
        <v>596.28600000000051</v>
      </c>
      <c r="L58" s="5"/>
    </row>
    <row r="59" spans="2:12" ht="15" hidden="1" customHeight="1" thickBot="1" x14ac:dyDescent="0.3">
      <c r="B59" s="11" t="s">
        <v>32</v>
      </c>
      <c r="C59" s="50" t="s">
        <v>116</v>
      </c>
      <c r="D59" s="51"/>
      <c r="E59" s="21">
        <f t="shared" si="5"/>
        <v>0</v>
      </c>
      <c r="F59" s="51"/>
      <c r="G59" s="21">
        <f t="shared" si="7"/>
        <v>0</v>
      </c>
      <c r="H59" s="51"/>
      <c r="L59" s="5"/>
    </row>
    <row r="60" spans="2:12" ht="15" hidden="1" customHeight="1" thickBot="1" x14ac:dyDescent="0.3">
      <c r="B60" s="11" t="s">
        <v>33</v>
      </c>
      <c r="C60" s="50" t="s">
        <v>117</v>
      </c>
      <c r="D60" s="51"/>
      <c r="E60" s="21">
        <f t="shared" si="5"/>
        <v>0</v>
      </c>
      <c r="F60" s="51"/>
      <c r="G60" s="21">
        <f t="shared" si="7"/>
        <v>0</v>
      </c>
      <c r="H60" s="51"/>
      <c r="L60" s="5"/>
    </row>
    <row r="61" spans="2:12" ht="15" hidden="1" customHeight="1" thickBot="1" x14ac:dyDescent="0.3">
      <c r="B61" s="11" t="s">
        <v>37</v>
      </c>
      <c r="C61" s="50" t="s">
        <v>118</v>
      </c>
      <c r="D61" s="51"/>
      <c r="E61" s="21">
        <f t="shared" si="5"/>
        <v>0</v>
      </c>
      <c r="F61" s="51"/>
      <c r="G61" s="21">
        <f t="shared" si="7"/>
        <v>0</v>
      </c>
      <c r="H61" s="51"/>
      <c r="L61" s="5"/>
    </row>
    <row r="62" spans="2:12" ht="15" hidden="1" customHeight="1" thickBot="1" x14ac:dyDescent="0.3">
      <c r="B62" s="11" t="s">
        <v>38</v>
      </c>
      <c r="C62" s="50" t="s">
        <v>119</v>
      </c>
      <c r="D62" s="51"/>
      <c r="E62" s="21">
        <f t="shared" si="5"/>
        <v>0</v>
      </c>
      <c r="F62" s="51"/>
      <c r="G62" s="21">
        <f t="shared" si="7"/>
        <v>0</v>
      </c>
      <c r="H62" s="51"/>
      <c r="L62" s="5"/>
    </row>
    <row r="63" spans="2:12" ht="15" hidden="1" customHeight="1" thickBot="1" x14ac:dyDescent="0.3">
      <c r="B63" s="11" t="s">
        <v>39</v>
      </c>
      <c r="C63" s="50" t="s">
        <v>120</v>
      </c>
      <c r="D63" s="51"/>
      <c r="E63" s="21">
        <f t="shared" si="5"/>
        <v>0</v>
      </c>
      <c r="F63" s="51"/>
      <c r="G63" s="21">
        <f t="shared" si="7"/>
        <v>0</v>
      </c>
      <c r="H63" s="51"/>
      <c r="L63" s="5"/>
    </row>
    <row r="64" spans="2:12" ht="15" hidden="1" customHeight="1" thickBot="1" x14ac:dyDescent="0.3">
      <c r="B64" s="11" t="s">
        <v>40</v>
      </c>
      <c r="C64" s="15"/>
      <c r="D64" s="51"/>
      <c r="E64" s="21">
        <f t="shared" si="5"/>
        <v>0</v>
      </c>
      <c r="F64" s="51"/>
      <c r="G64" s="21">
        <f t="shared" si="7"/>
        <v>0</v>
      </c>
      <c r="H64" s="51"/>
      <c r="L64" s="5"/>
    </row>
    <row r="65" spans="2:12" ht="15" hidden="1" customHeight="1" thickBot="1" x14ac:dyDescent="0.3">
      <c r="B65" s="11" t="s">
        <v>41</v>
      </c>
      <c r="C65" s="50" t="s">
        <v>121</v>
      </c>
      <c r="D65" s="51"/>
      <c r="E65" s="21">
        <f t="shared" si="5"/>
        <v>0</v>
      </c>
      <c r="F65" s="51"/>
      <c r="G65" s="21">
        <f t="shared" si="7"/>
        <v>0</v>
      </c>
      <c r="H65" s="51"/>
      <c r="L65" s="5"/>
    </row>
    <row r="66" spans="2:12" ht="15" hidden="1" customHeight="1" thickBot="1" x14ac:dyDescent="0.3">
      <c r="B66" s="11" t="s">
        <v>42</v>
      </c>
      <c r="C66" s="50" t="s">
        <v>122</v>
      </c>
      <c r="D66" s="51"/>
      <c r="E66" s="21">
        <f t="shared" si="5"/>
        <v>0</v>
      </c>
      <c r="F66" s="51"/>
      <c r="G66" s="21">
        <f t="shared" si="7"/>
        <v>0</v>
      </c>
      <c r="H66" s="51"/>
      <c r="L66" s="5"/>
    </row>
    <row r="67" spans="2:12" ht="15" hidden="1" customHeight="1" thickBot="1" x14ac:dyDescent="0.3">
      <c r="B67" s="11" t="s">
        <v>43</v>
      </c>
      <c r="C67" s="50" t="s">
        <v>123</v>
      </c>
      <c r="D67" s="51"/>
      <c r="E67" s="21">
        <f t="shared" si="5"/>
        <v>0</v>
      </c>
      <c r="F67" s="51"/>
      <c r="G67" s="21">
        <f t="shared" si="7"/>
        <v>0</v>
      </c>
      <c r="H67" s="51"/>
      <c r="L67" s="5"/>
    </row>
    <row r="68" spans="2:12" ht="15" hidden="1" customHeight="1" thickBot="1" x14ac:dyDescent="0.3">
      <c r="B68" s="11" t="s">
        <v>44</v>
      </c>
      <c r="C68" s="50" t="s">
        <v>124</v>
      </c>
      <c r="D68" s="51"/>
      <c r="E68" s="21">
        <f t="shared" si="5"/>
        <v>0</v>
      </c>
      <c r="F68" s="51"/>
      <c r="G68" s="21">
        <f t="shared" si="7"/>
        <v>0</v>
      </c>
      <c r="H68" s="51"/>
      <c r="L68" s="5"/>
    </row>
    <row r="69" spans="2:12" ht="15" hidden="1" customHeight="1" thickBot="1" x14ac:dyDescent="0.3">
      <c r="B69" s="11" t="s">
        <v>45</v>
      </c>
      <c r="C69" s="50" t="s">
        <v>125</v>
      </c>
      <c r="D69" s="51"/>
      <c r="E69" s="21">
        <f t="shared" si="5"/>
        <v>0</v>
      </c>
      <c r="F69" s="51"/>
      <c r="G69" s="21">
        <f t="shared" si="7"/>
        <v>0</v>
      </c>
      <c r="H69" s="51"/>
      <c r="L69" s="5"/>
    </row>
    <row r="70" spans="2:12" ht="15" hidden="1" customHeight="1" thickBot="1" x14ac:dyDescent="0.3">
      <c r="B70" s="11" t="s">
        <v>46</v>
      </c>
      <c r="C70" s="50" t="s">
        <v>47</v>
      </c>
      <c r="D70" s="51"/>
      <c r="E70" s="21">
        <f t="shared" si="5"/>
        <v>0</v>
      </c>
      <c r="F70" s="51"/>
      <c r="G70" s="21">
        <f t="shared" si="7"/>
        <v>0</v>
      </c>
      <c r="H70" s="51"/>
      <c r="L70" s="5"/>
    </row>
    <row r="71" spans="2:12" ht="15" hidden="1" customHeight="1" thickBot="1" x14ac:dyDescent="0.3">
      <c r="B71" s="11" t="s">
        <v>48</v>
      </c>
      <c r="C71" s="50" t="s">
        <v>126</v>
      </c>
      <c r="D71" s="51"/>
      <c r="E71" s="21">
        <f t="shared" si="5"/>
        <v>0</v>
      </c>
      <c r="F71" s="51"/>
      <c r="G71" s="21">
        <f t="shared" si="7"/>
        <v>0</v>
      </c>
      <c r="H71" s="51"/>
      <c r="L71" s="5"/>
    </row>
    <row r="72" spans="2:12" ht="15" hidden="1" customHeight="1" thickBot="1" x14ac:dyDescent="0.3">
      <c r="B72" s="11" t="s">
        <v>49</v>
      </c>
      <c r="C72" s="50" t="s">
        <v>127</v>
      </c>
      <c r="D72" s="51"/>
      <c r="E72" s="21">
        <f t="shared" si="5"/>
        <v>0</v>
      </c>
      <c r="F72" s="51"/>
      <c r="G72" s="21">
        <f t="shared" si="7"/>
        <v>0</v>
      </c>
      <c r="H72" s="51"/>
      <c r="L72" s="5"/>
    </row>
    <row r="73" spans="2:12" ht="15" hidden="1" customHeight="1" thickBot="1" x14ac:dyDescent="0.3">
      <c r="B73" s="11" t="s">
        <v>50</v>
      </c>
      <c r="C73" s="50" t="s">
        <v>128</v>
      </c>
      <c r="D73" s="51"/>
      <c r="E73" s="21">
        <f t="shared" si="5"/>
        <v>0</v>
      </c>
      <c r="F73" s="51"/>
      <c r="G73" s="21">
        <f t="shared" si="7"/>
        <v>0</v>
      </c>
      <c r="H73" s="51"/>
      <c r="L73" s="5"/>
    </row>
    <row r="74" spans="2:12" ht="15" hidden="1" customHeight="1" thickBot="1" x14ac:dyDescent="0.3">
      <c r="B74" s="11" t="s">
        <v>51</v>
      </c>
      <c r="C74" s="15"/>
      <c r="D74" s="51"/>
      <c r="E74" s="21">
        <f t="shared" si="5"/>
        <v>0</v>
      </c>
      <c r="F74" s="51"/>
      <c r="G74" s="21">
        <f t="shared" si="7"/>
        <v>0</v>
      </c>
      <c r="H74" s="51"/>
      <c r="L74" s="5"/>
    </row>
    <row r="75" spans="2:12" ht="15" hidden="1" customHeight="1" thickBot="1" x14ac:dyDescent="0.3">
      <c r="B75" s="11" t="s">
        <v>32</v>
      </c>
      <c r="C75" s="50" t="s">
        <v>129</v>
      </c>
      <c r="D75" s="51"/>
      <c r="E75" s="21">
        <f t="shared" si="5"/>
        <v>0</v>
      </c>
      <c r="F75" s="51"/>
      <c r="G75" s="21">
        <f t="shared" si="7"/>
        <v>0</v>
      </c>
      <c r="H75" s="51"/>
      <c r="L75" s="5"/>
    </row>
    <row r="76" spans="2:12" ht="15" hidden="1" customHeight="1" thickBot="1" x14ac:dyDescent="0.3">
      <c r="B76" s="11" t="s">
        <v>33</v>
      </c>
      <c r="C76" s="50" t="s">
        <v>130</v>
      </c>
      <c r="D76" s="51"/>
      <c r="E76" s="21">
        <f t="shared" si="5"/>
        <v>0</v>
      </c>
      <c r="F76" s="51"/>
      <c r="G76" s="21">
        <f t="shared" si="7"/>
        <v>0</v>
      </c>
      <c r="H76" s="51"/>
      <c r="L76" s="5"/>
    </row>
    <row r="77" spans="2:12" ht="15" hidden="1" customHeight="1" thickBot="1" x14ac:dyDescent="0.3">
      <c r="B77" s="11" t="s">
        <v>52</v>
      </c>
      <c r="C77" s="50" t="s">
        <v>131</v>
      </c>
      <c r="D77" s="51"/>
      <c r="E77" s="21">
        <f t="shared" si="5"/>
        <v>0</v>
      </c>
      <c r="F77" s="51"/>
      <c r="G77" s="21">
        <f t="shared" si="7"/>
        <v>0</v>
      </c>
      <c r="H77" s="51"/>
      <c r="L77" s="5"/>
    </row>
    <row r="78" spans="2:12" ht="15" hidden="1" customHeight="1" thickBot="1" x14ac:dyDescent="0.3">
      <c r="B78" s="52" t="s">
        <v>53</v>
      </c>
      <c r="C78" s="15"/>
      <c r="D78" s="51"/>
      <c r="E78" s="21">
        <f t="shared" si="5"/>
        <v>0</v>
      </c>
      <c r="F78" s="51"/>
      <c r="G78" s="21">
        <f t="shared" si="7"/>
        <v>0</v>
      </c>
      <c r="H78" s="51"/>
      <c r="L78" s="5"/>
    </row>
    <row r="79" spans="2:12" ht="15" hidden="1" customHeight="1" thickBot="1" x14ac:dyDescent="0.3">
      <c r="B79" s="11" t="s">
        <v>54</v>
      </c>
      <c r="C79" s="50" t="s">
        <v>132</v>
      </c>
      <c r="D79" s="51"/>
      <c r="E79" s="21">
        <f t="shared" si="5"/>
        <v>0</v>
      </c>
      <c r="F79" s="51"/>
      <c r="G79" s="21">
        <f t="shared" si="7"/>
        <v>0</v>
      </c>
      <c r="H79" s="51"/>
      <c r="L79" s="5"/>
    </row>
    <row r="80" spans="2:12" ht="15" hidden="1" customHeight="1" thickBot="1" x14ac:dyDescent="0.3">
      <c r="B80" s="11" t="s">
        <v>55</v>
      </c>
      <c r="C80" s="50" t="s">
        <v>133</v>
      </c>
      <c r="D80" s="53"/>
      <c r="E80" s="21">
        <f t="shared" ref="E80:E97" si="13">D80/4</f>
        <v>0</v>
      </c>
      <c r="F80" s="53"/>
      <c r="G80" s="21">
        <f t="shared" ref="G80:G97" si="14">D80/4</f>
        <v>0</v>
      </c>
      <c r="H80" s="53"/>
      <c r="L80" s="5"/>
    </row>
    <row r="81" spans="2:12" ht="15" hidden="1" customHeight="1" thickBot="1" x14ac:dyDescent="0.3">
      <c r="B81" s="11" t="s">
        <v>56</v>
      </c>
      <c r="C81" s="50" t="s">
        <v>134</v>
      </c>
      <c r="D81" s="53"/>
      <c r="E81" s="21">
        <f t="shared" si="13"/>
        <v>0</v>
      </c>
      <c r="F81" s="53"/>
      <c r="G81" s="21">
        <f t="shared" si="14"/>
        <v>0</v>
      </c>
      <c r="H81" s="53"/>
      <c r="L81" s="5"/>
    </row>
    <row r="82" spans="2:12" ht="15" hidden="1" customHeight="1" thickBot="1" x14ac:dyDescent="0.3">
      <c r="B82" s="11" t="s">
        <v>57</v>
      </c>
      <c r="C82" s="50" t="s">
        <v>135</v>
      </c>
      <c r="D82" s="53"/>
      <c r="E82" s="21">
        <f t="shared" si="13"/>
        <v>0</v>
      </c>
      <c r="F82" s="53"/>
      <c r="G82" s="21">
        <f t="shared" si="14"/>
        <v>0</v>
      </c>
      <c r="H82" s="53"/>
      <c r="L82" s="5"/>
    </row>
    <row r="83" spans="2:12" ht="15" hidden="1" customHeight="1" thickBot="1" x14ac:dyDescent="0.3">
      <c r="B83" s="11" t="s">
        <v>35</v>
      </c>
      <c r="C83" s="50" t="s">
        <v>136</v>
      </c>
      <c r="D83" s="53"/>
      <c r="E83" s="21">
        <f t="shared" si="13"/>
        <v>0</v>
      </c>
      <c r="F83" s="53"/>
      <c r="G83" s="21">
        <f t="shared" si="14"/>
        <v>0</v>
      </c>
      <c r="H83" s="53"/>
      <c r="L83" s="5"/>
    </row>
    <row r="84" spans="2:12" ht="15" hidden="1" customHeight="1" thickBot="1" x14ac:dyDescent="0.3">
      <c r="B84" s="11" t="s">
        <v>58</v>
      </c>
      <c r="C84" s="50" t="s">
        <v>137</v>
      </c>
      <c r="D84" s="53"/>
      <c r="E84" s="21">
        <f t="shared" si="13"/>
        <v>0</v>
      </c>
      <c r="F84" s="53"/>
      <c r="G84" s="21">
        <f t="shared" si="14"/>
        <v>0</v>
      </c>
      <c r="H84" s="53"/>
      <c r="L84" s="5"/>
    </row>
    <row r="85" spans="2:12" ht="15" hidden="1" customHeight="1" thickBot="1" x14ac:dyDescent="0.3">
      <c r="B85" s="52" t="s">
        <v>59</v>
      </c>
      <c r="C85" s="15"/>
      <c r="D85" s="53"/>
      <c r="E85" s="21">
        <f t="shared" si="13"/>
        <v>0</v>
      </c>
      <c r="F85" s="53"/>
      <c r="G85" s="21">
        <f t="shared" si="14"/>
        <v>0</v>
      </c>
      <c r="H85" s="53"/>
      <c r="L85" s="5"/>
    </row>
    <row r="86" spans="2:12" ht="15" hidden="1" customHeight="1" thickBot="1" x14ac:dyDescent="0.3">
      <c r="B86" s="11" t="s">
        <v>60</v>
      </c>
      <c r="C86" s="50" t="s">
        <v>138</v>
      </c>
      <c r="D86" s="53"/>
      <c r="E86" s="21">
        <f t="shared" si="13"/>
        <v>0</v>
      </c>
      <c r="F86" s="53"/>
      <c r="G86" s="21">
        <f t="shared" si="14"/>
        <v>0</v>
      </c>
      <c r="H86" s="53"/>
      <c r="L86" s="5"/>
    </row>
    <row r="87" spans="2:12" ht="15" hidden="1" customHeight="1" thickBot="1" x14ac:dyDescent="0.3">
      <c r="B87" s="11" t="s">
        <v>61</v>
      </c>
      <c r="C87" s="50" t="s">
        <v>139</v>
      </c>
      <c r="D87" s="53"/>
      <c r="E87" s="21">
        <f t="shared" si="13"/>
        <v>0</v>
      </c>
      <c r="F87" s="53"/>
      <c r="G87" s="21">
        <f t="shared" si="14"/>
        <v>0</v>
      </c>
      <c r="H87" s="53"/>
      <c r="L87" s="5"/>
    </row>
    <row r="88" spans="2:12" ht="15" hidden="1" customHeight="1" thickBot="1" x14ac:dyDescent="0.3">
      <c r="B88" s="11" t="s">
        <v>62</v>
      </c>
      <c r="C88" s="50" t="s">
        <v>140</v>
      </c>
      <c r="D88" s="53"/>
      <c r="E88" s="21">
        <f t="shared" si="13"/>
        <v>0</v>
      </c>
      <c r="F88" s="53"/>
      <c r="G88" s="21">
        <f t="shared" si="14"/>
        <v>0</v>
      </c>
      <c r="H88" s="53"/>
      <c r="L88" s="5"/>
    </row>
    <row r="89" spans="2:12" ht="15" hidden="1" customHeight="1" thickBot="1" x14ac:dyDescent="0.3">
      <c r="B89" s="11" t="s">
        <v>61</v>
      </c>
      <c r="C89" s="50" t="s">
        <v>141</v>
      </c>
      <c r="D89" s="53"/>
      <c r="E89" s="21">
        <f t="shared" si="13"/>
        <v>0</v>
      </c>
      <c r="F89" s="53"/>
      <c r="G89" s="21">
        <f t="shared" si="14"/>
        <v>0</v>
      </c>
      <c r="H89" s="53"/>
      <c r="L89" s="5"/>
    </row>
    <row r="90" spans="2:12" ht="15" hidden="1" customHeight="1" thickBot="1" x14ac:dyDescent="0.3">
      <c r="B90" s="11" t="s">
        <v>63</v>
      </c>
      <c r="C90" s="50" t="s">
        <v>142</v>
      </c>
      <c r="D90" s="53"/>
      <c r="E90" s="21">
        <f t="shared" si="13"/>
        <v>0</v>
      </c>
      <c r="F90" s="53"/>
      <c r="G90" s="21">
        <f t="shared" si="14"/>
        <v>0</v>
      </c>
      <c r="H90" s="53"/>
      <c r="L90" s="5"/>
    </row>
    <row r="91" spans="2:12" ht="15" hidden="1" customHeight="1" thickBot="1" x14ac:dyDescent="0.3">
      <c r="B91" s="11" t="s">
        <v>61</v>
      </c>
      <c r="C91" s="50" t="s">
        <v>143</v>
      </c>
      <c r="D91" s="53"/>
      <c r="E91" s="21">
        <f t="shared" si="13"/>
        <v>0</v>
      </c>
      <c r="F91" s="53"/>
      <c r="G91" s="21">
        <f t="shared" si="14"/>
        <v>0</v>
      </c>
      <c r="H91" s="53"/>
      <c r="L91" s="5"/>
    </row>
    <row r="92" spans="2:12" ht="15" hidden="1" customHeight="1" thickBot="1" x14ac:dyDescent="0.3">
      <c r="B92" s="11" t="s">
        <v>64</v>
      </c>
      <c r="C92" s="50" t="s">
        <v>144</v>
      </c>
      <c r="D92" s="53"/>
      <c r="E92" s="21">
        <f t="shared" si="13"/>
        <v>0</v>
      </c>
      <c r="F92" s="53"/>
      <c r="G92" s="21">
        <f t="shared" si="14"/>
        <v>0</v>
      </c>
      <c r="H92" s="53"/>
      <c r="L92" s="5"/>
    </row>
    <row r="93" spans="2:12" ht="15" hidden="1" customHeight="1" thickBot="1" x14ac:dyDescent="0.3">
      <c r="B93" s="11" t="s">
        <v>61</v>
      </c>
      <c r="C93" s="50" t="s">
        <v>145</v>
      </c>
      <c r="D93" s="53"/>
      <c r="E93" s="21">
        <f t="shared" si="13"/>
        <v>0</v>
      </c>
      <c r="F93" s="53"/>
      <c r="G93" s="21">
        <f t="shared" si="14"/>
        <v>0</v>
      </c>
      <c r="H93" s="53"/>
      <c r="L93" s="5"/>
    </row>
    <row r="94" spans="2:12" ht="15" hidden="1" customHeight="1" thickBot="1" x14ac:dyDescent="0.3">
      <c r="B94" s="11" t="s">
        <v>65</v>
      </c>
      <c r="C94" s="50" t="s">
        <v>146</v>
      </c>
      <c r="D94" s="53"/>
      <c r="E94" s="21">
        <f t="shared" si="13"/>
        <v>0</v>
      </c>
      <c r="F94" s="53"/>
      <c r="G94" s="21">
        <f t="shared" si="14"/>
        <v>0</v>
      </c>
      <c r="H94" s="53"/>
      <c r="L94" s="5"/>
    </row>
    <row r="95" spans="2:12" ht="15" hidden="1" customHeight="1" thickBot="1" x14ac:dyDescent="0.3">
      <c r="B95" s="11" t="s">
        <v>61</v>
      </c>
      <c r="C95" s="50" t="s">
        <v>147</v>
      </c>
      <c r="D95" s="53"/>
      <c r="E95" s="21">
        <f t="shared" si="13"/>
        <v>0</v>
      </c>
      <c r="F95" s="53"/>
      <c r="G95" s="21">
        <f t="shared" si="14"/>
        <v>0</v>
      </c>
      <c r="H95" s="53"/>
      <c r="L95" s="5"/>
    </row>
    <row r="96" spans="2:12" ht="15" hidden="1" customHeight="1" thickBot="1" x14ac:dyDescent="0.3">
      <c r="B96" s="11" t="s">
        <v>148</v>
      </c>
      <c r="C96" s="50" t="s">
        <v>149</v>
      </c>
      <c r="D96" s="53"/>
      <c r="E96" s="21">
        <f t="shared" si="13"/>
        <v>0</v>
      </c>
      <c r="F96" s="53"/>
      <c r="G96" s="21">
        <f t="shared" si="14"/>
        <v>0</v>
      </c>
      <c r="H96" s="53"/>
      <c r="L96" s="5"/>
    </row>
    <row r="97" spans="2:12" ht="21" hidden="1" customHeight="1" thickBot="1" x14ac:dyDescent="0.3">
      <c r="B97" s="54" t="s">
        <v>73</v>
      </c>
      <c r="C97" s="55" t="s">
        <v>150</v>
      </c>
      <c r="D97" s="56"/>
      <c r="E97" s="21">
        <f t="shared" si="13"/>
        <v>0</v>
      </c>
      <c r="F97" s="56"/>
      <c r="G97" s="21">
        <f t="shared" si="14"/>
        <v>0</v>
      </c>
      <c r="H97" s="56"/>
      <c r="L97" s="5"/>
    </row>
    <row r="98" spans="2:12" ht="15" customHeight="1" thickBot="1" x14ac:dyDescent="0.3">
      <c r="B98" s="52" t="s">
        <v>66</v>
      </c>
      <c r="C98" s="57"/>
      <c r="D98" s="58"/>
      <c r="E98" s="58"/>
      <c r="F98" s="58"/>
      <c r="G98" s="58"/>
      <c r="H98" s="58"/>
      <c r="L98" s="5"/>
    </row>
    <row r="99" spans="2:12" ht="18.75" customHeight="1" thickBot="1" x14ac:dyDescent="0.3">
      <c r="B99" s="11" t="s">
        <v>67</v>
      </c>
      <c r="C99" s="50" t="s">
        <v>151</v>
      </c>
      <c r="D99" s="53">
        <v>43.2</v>
      </c>
      <c r="E99" s="53">
        <v>43.2</v>
      </c>
      <c r="F99" s="53">
        <v>43.2</v>
      </c>
      <c r="G99" s="53">
        <v>43.2</v>
      </c>
      <c r="H99" s="53">
        <v>43.2</v>
      </c>
      <c r="L99" s="5"/>
    </row>
    <row r="100" spans="2:12" ht="20.25" customHeight="1" thickBot="1" x14ac:dyDescent="0.3">
      <c r="B100" s="11" t="s">
        <v>70</v>
      </c>
      <c r="C100" s="50" t="s">
        <v>152</v>
      </c>
      <c r="D100" s="53"/>
      <c r="E100" s="53">
        <v>8131</v>
      </c>
      <c r="F100" s="53">
        <v>8131</v>
      </c>
      <c r="G100" s="53">
        <v>8131</v>
      </c>
      <c r="H100" s="53">
        <v>8486.2999999999993</v>
      </c>
      <c r="J100" s="63"/>
      <c r="L100" s="5"/>
    </row>
    <row r="101" spans="2:12" ht="21.75" customHeight="1" thickBot="1" x14ac:dyDescent="0.3">
      <c r="B101" s="11" t="s">
        <v>68</v>
      </c>
      <c r="C101" s="50" t="s">
        <v>153</v>
      </c>
      <c r="D101" s="53"/>
      <c r="E101" s="53"/>
      <c r="F101" s="53"/>
      <c r="G101" s="53"/>
      <c r="H101" s="53"/>
    </row>
    <row r="102" spans="2:12" ht="17.25" customHeight="1" thickBot="1" x14ac:dyDescent="0.3">
      <c r="B102" s="11" t="s">
        <v>69</v>
      </c>
      <c r="C102" s="50" t="s">
        <v>154</v>
      </c>
      <c r="D102" s="53"/>
      <c r="E102" s="53"/>
      <c r="F102" s="53"/>
      <c r="G102" s="53"/>
      <c r="H102" s="53"/>
    </row>
    <row r="103" spans="2:12" ht="15" customHeight="1" x14ac:dyDescent="0.25">
      <c r="B103" s="59"/>
      <c r="C103" s="7"/>
      <c r="D103" s="7"/>
      <c r="E103" s="7"/>
      <c r="F103" s="7"/>
      <c r="G103" s="7"/>
      <c r="H103" s="7"/>
    </row>
    <row r="104" spans="2:12" ht="15" customHeight="1" x14ac:dyDescent="0.25">
      <c r="B104" s="73" t="s">
        <v>85</v>
      </c>
      <c r="C104" s="74"/>
      <c r="D104" s="74"/>
      <c r="E104" s="74"/>
      <c r="F104" s="74"/>
      <c r="G104" s="74"/>
      <c r="H104" s="74"/>
    </row>
    <row r="105" spans="2:12" ht="9" customHeight="1" x14ac:dyDescent="0.25">
      <c r="B105" s="59"/>
      <c r="C105" s="7"/>
      <c r="D105" s="7"/>
      <c r="E105" s="7"/>
      <c r="F105" s="7"/>
      <c r="G105" s="7"/>
      <c r="H105" s="7"/>
    </row>
    <row r="106" spans="2:12" ht="15" customHeight="1" x14ac:dyDescent="0.25">
      <c r="B106" s="60" t="s">
        <v>155</v>
      </c>
      <c r="C106" s="60"/>
      <c r="D106" s="60"/>
      <c r="E106" s="60"/>
      <c r="F106" s="60"/>
      <c r="G106" s="7"/>
      <c r="H106" s="7"/>
    </row>
    <row r="107" spans="2:12" x14ac:dyDescent="0.25">
      <c r="B107" s="7"/>
      <c r="C107" s="7"/>
      <c r="D107" s="7"/>
      <c r="E107" s="7"/>
      <c r="F107" s="7"/>
      <c r="G107" s="7"/>
      <c r="H107" s="7"/>
    </row>
  </sheetData>
  <mergeCells count="15">
    <mergeCell ref="B104:H104"/>
    <mergeCell ref="C19:C20"/>
    <mergeCell ref="D19:D20"/>
    <mergeCell ref="E19:H19"/>
    <mergeCell ref="C14:E14"/>
    <mergeCell ref="C15:E15"/>
    <mergeCell ref="D1:H6"/>
    <mergeCell ref="C16:E16"/>
    <mergeCell ref="C10:E10"/>
    <mergeCell ref="C12:E12"/>
    <mergeCell ref="B7:H7"/>
    <mergeCell ref="B8:H8"/>
    <mergeCell ref="F10:G10"/>
    <mergeCell ref="C13:E13"/>
    <mergeCell ref="C11:E11"/>
  </mergeCells>
  <pageMargins left="0.81" right="0.19685039370078741" top="0.27559055118110237" bottom="0.27559055118110237" header="0.47244094488188981" footer="0.31496062992125984"/>
  <pageSetup paperSize="9" scale="70" orientation="portrait" verticalDpi="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7" sqref="I17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miskrada1@outlook.com</cp:lastModifiedBy>
  <cp:lastPrinted>2022-02-14T15:11:35Z</cp:lastPrinted>
  <dcterms:created xsi:type="dcterms:W3CDTF">2018-12-05T11:11:09Z</dcterms:created>
  <dcterms:modified xsi:type="dcterms:W3CDTF">2022-04-12T11:30:57Z</dcterms:modified>
</cp:coreProperties>
</file>