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<sst xmlns="http://schemas.openxmlformats.org/spreadsheetml/2006/main" count="107" uniqueCount="103">
  <si>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</si>
  <si>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</si>
  <si>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</si>
  <si>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</si>
  <si>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</si>
  <si>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</si>
  <si>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</si>
  <si>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</si>
  <si>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</si>
  <si>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</si>
  <si>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</si>
  <si>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</si>
  <si>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</si>
  <si>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</si>
  <si>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</si>
  <si>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</si>
  <si>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</si>
  <si>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</si>
  <si>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</si>
  <si>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</si>
  <si>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</si>
  <si>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</si>
  <si>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</si>
  <si>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</si>
  <si>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</si>
  <si>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</si>
  <si>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</si>
  <si>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</si>
  <si>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</si>
  <si>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</si>
  <si>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</si>
  <si>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</si>
  <si>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</si>
  <si>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</si>
  <si>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</si>
  <si>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</si>
  <si>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</si>
  <si>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</si>
  <si>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</si>
  <si>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</si>
  <si>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</si>
  <si>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</si>
  <si>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</si>
  <si>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</si>
  <si>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</si>
  <si>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</si>
  <si>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</si>
  <si>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</si>
  <si>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</si>
  <si>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</si>
  <si>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</si>
  <si>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</si>
  <si>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</si>
  <si>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</si>
  <si>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</si>
  <si>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</si>
  <si>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</si>
  <si>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</si>
  <si>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</si>
  <si>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</si>
  <si>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</si>
  <si>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</si>
  <si>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Відхилення +/-</t>
  </si>
  <si>
    <t>% віднош.</t>
  </si>
  <si>
    <t>тис.грн.</t>
  </si>
  <si>
    <t xml:space="preserve">Державне мито, пов`язане з видачею та оформленням закордонних паспортів (посвідок) та паспортів громадян України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</si>
  <si>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</si>
  <si>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</si>
  <si>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</si>
  <si>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Транспортний податок з фізичних осіб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</si>
  <si>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</si>
  <si>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</si>
  <si>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</si>
  <si>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об`єднаних територіальних громад</t>
  </si>
  <si>
    <t>Начальник фінансового управління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</si>
  <si>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</si>
  <si>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Транспортний податок з юридичних осіб</t>
  </si>
  <si>
    <t>Додаток 2</t>
  </si>
  <si>
    <t>Факт 2021 рік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</si>
  <si>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</si>
  <si>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</si>
  <si>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</si>
  <si>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Державне мито, не віднесене до інших категорій  </t>
  </si>
  <si>
    <t>Кошти, отримані від надання учасниками процедури закупівлі/спрощеної закупівлі як забезпечення їх тендерної пропозиції/пропозицїї учасника спрощеної закупівлі, які не підлягають поверненню цим учасникам</t>
  </si>
  <si>
    <t>Субвенція з державного бюджету місцевим бюджетам на реалізацію інфраструктурних проектів та розвиток об`єктів соціально- культурної сфери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</si>
  <si>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</si>
  <si>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</si>
  <si>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</si>
  <si>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</si>
  <si>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</si>
  <si>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місцевого значення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</si>
  <si>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</si>
  <si>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Факт 2022 рік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</si>
  <si>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</si>
  <si>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</si>
  <si>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Рентна плата за спеціальне використання води водних об`єктів місцевого значення</t>
  </si>
  <si>
    <t>Рентна плата за користування надрами для видобування інших корисних копалин загальнодержавного значення</t>
  </si>
  <si>
    <t>Найменування</t>
  </si>
  <si>
    <t>Код бюджетної класифікації</t>
  </si>
  <si>
    <t>Інші дотації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</si>
  <si>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</si>
  <si>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АНАЛІЗ ДОХОДІВ ЗА 2022 РІК В ПОРІВНЯННІ З 2021 РОКОМ ПО РЕШЕТИЛІВСЬКІЙ МІСЬКІЙ ТЕРИТОРІАЛЬНІЙ ГРОМАДІ</t>
  </si>
  <si>
    <t>Віктор ОНУФРІЄНКО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</si>
</sst>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173" fontId="4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173" fontId="40" fillId="0" borderId="0" xfId="0" applyNumberFormat="1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49" fontId="40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wrapText="1"/>
    </xf>
    <xf numFmtId="0" fontId="40" fillId="0" borderId="10" xfId="0" applyNumberFormat="1" applyFont="1" applyFill="1" applyBorder="1" applyAlignment="1">
      <alignment wrapText="1"/>
    </xf>
    <xf numFmtId="0" fontId="2" fillId="0" borderId="0" xfId="0" applyNumberFormat="1" applyFont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4" fontId="43" fillId="0" borderId="10" xfId="0" applyNumberFormat="1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90">
      <selection activeCell="D104" sqref="D104"/>
    </sheetView>
  </sheetViews>
  <sheetFormatPr defaultColWidth="9.140625" defaultRowHeight="12.75"/>
  <cols>
    <col min="1" max="1" width="13.28125" style="1" customWidth="1"/>
    <col min="2" max="2" width="84.140625" style="2" customWidth="1"/>
    <col min="3" max="3" width="13.421875" style="3" bestFit="1" customWidth="1"/>
    <col min="4" max="4" width="13.421875" style="3" customWidth="1"/>
    <col min="5" max="5" width="13.00390625" style="3" bestFit="1" customWidth="1"/>
    <col min="6" max="6" width="12.421875" style="4" customWidth="1"/>
    <col min="7" max="7" width="9.28125" style="2" bestFit="1" customWidth="1"/>
    <col min="8" max="16384" width="9.140625" style="2" customWidth="1"/>
  </cols>
  <sheetData>
    <row r="1" spans="1:6" ht="15.75">
      <c r="A1" s="8"/>
      <c r="B1" s="9"/>
      <c r="C1" s="10"/>
      <c r="D1" s="10"/>
      <c r="E1" s="10"/>
      <c r="F1" s="11" t="s">
        <v>77</v>
      </c>
    </row>
    <row r="2" spans="1:6" ht="15.75">
      <c r="A2" s="30" t="s">
        <v>101</v>
      </c>
      <c r="B2" s="30"/>
      <c r="C2" s="30"/>
      <c r="D2" s="30"/>
      <c r="E2" s="30"/>
      <c r="F2" s="30"/>
    </row>
    <row r="3" spans="1:6" ht="15.75">
      <c r="A3" s="8"/>
      <c r="B3" s="9"/>
      <c r="C3" s="31" t="s">
        <v>64</v>
      </c>
      <c r="D3" s="31"/>
      <c r="E3" s="31"/>
      <c r="F3" s="31"/>
    </row>
    <row r="4" spans="1:6" ht="48" customHeight="1">
      <c r="A4" s="26" t="s">
        <v>98</v>
      </c>
      <c r="B4" s="27" t="s">
        <v>97</v>
      </c>
      <c r="C4" s="28" t="s">
        <v>78</v>
      </c>
      <c r="D4" s="28" t="s">
        <v>92</v>
      </c>
      <c r="E4" s="28" t="s">
        <v>62</v>
      </c>
      <c r="F4" s="29" t="s">
        <v>63</v>
      </c>
    </row>
    <row r="5" spans="1:6" s="5" customFormat="1" ht="15.75">
      <c r="A5" s="21">
        <v>10000000</v>
      </c>
      <c r="B5" s="22" t="s">
        <v>0</v>
      </c>
      <c r="C5" s="23">
        <v>193187.838</v>
      </c>
      <c r="D5" s="23">
        <v>200147.92</v>
      </c>
      <c r="E5" s="23">
        <f>D5-C5</f>
        <v>6960.082000000024</v>
      </c>
      <c r="F5" s="23">
        <f>D5/C5*100</f>
        <v>103.60275370957876</v>
      </c>
    </row>
    <row r="6" spans="1:6" ht="31.5" customHeight="1">
      <c r="A6" s="12">
        <v>11000000</v>
      </c>
      <c r="B6" s="13" t="s">
        <v>1</v>
      </c>
      <c r="C6" s="24">
        <v>111464</v>
      </c>
      <c r="D6" s="24">
        <v>133154.14</v>
      </c>
      <c r="E6" s="24">
        <f aca="true" t="shared" si="0" ref="E6:E69">D6-C6</f>
        <v>21690.140000000014</v>
      </c>
      <c r="F6" s="24">
        <f aca="true" t="shared" si="1" ref="F6:F69">D6/C6*100</f>
        <v>119.45932318954999</v>
      </c>
    </row>
    <row r="7" spans="1:6" ht="15.75">
      <c r="A7" s="14">
        <v>11010000</v>
      </c>
      <c r="B7" s="15" t="s">
        <v>2</v>
      </c>
      <c r="C7" s="25">
        <f>C8+C9+C10+C11</f>
        <v>111438.245</v>
      </c>
      <c r="D7" s="25">
        <f>D8+D9+D10+D11</f>
        <v>133000.78</v>
      </c>
      <c r="E7" s="25">
        <f t="shared" si="0"/>
        <v>21562.535000000003</v>
      </c>
      <c r="F7" s="25">
        <f t="shared" si="1"/>
        <v>119.34931315546113</v>
      </c>
    </row>
    <row r="8" spans="1:6" ht="31.5" customHeight="1">
      <c r="A8" s="14">
        <v>11010100</v>
      </c>
      <c r="B8" s="15" t="s">
        <v>3</v>
      </c>
      <c r="C8" s="25">
        <v>88376.316</v>
      </c>
      <c r="D8" s="25">
        <v>94070.58</v>
      </c>
      <c r="E8" s="25">
        <f t="shared" si="0"/>
        <v>5694.263999999996</v>
      </c>
      <c r="F8" s="25">
        <f t="shared" si="1"/>
        <v>106.4432013663027</v>
      </c>
    </row>
    <row r="9" spans="1:6" ht="47.25">
      <c r="A9" s="14">
        <v>11010200</v>
      </c>
      <c r="B9" s="15" t="s">
        <v>4</v>
      </c>
      <c r="C9" s="25">
        <v>1131.944</v>
      </c>
      <c r="D9" s="25">
        <v>17452.98</v>
      </c>
      <c r="E9" s="25">
        <f t="shared" si="0"/>
        <v>16321.036</v>
      </c>
      <c r="F9" s="25">
        <f t="shared" si="1"/>
        <v>1541.8589612206965</v>
      </c>
    </row>
    <row r="10" spans="1:6" ht="33" customHeight="1">
      <c r="A10" s="14">
        <v>11010400</v>
      </c>
      <c r="B10" s="15" t="s">
        <v>5</v>
      </c>
      <c r="C10" s="25">
        <v>20387.085</v>
      </c>
      <c r="D10" s="25">
        <v>20074.34</v>
      </c>
      <c r="E10" s="25">
        <f t="shared" si="0"/>
        <v>-312.744999999999</v>
      </c>
      <c r="F10" s="25">
        <f t="shared" si="1"/>
        <v>98.46596509505896</v>
      </c>
    </row>
    <row r="11" spans="1:6" ht="31.5">
      <c r="A11" s="14">
        <v>11010500</v>
      </c>
      <c r="B11" s="15" t="s">
        <v>6</v>
      </c>
      <c r="C11" s="25">
        <v>1542.9</v>
      </c>
      <c r="D11" s="25">
        <v>1402.88</v>
      </c>
      <c r="E11" s="25">
        <f t="shared" si="0"/>
        <v>-140.01999999999998</v>
      </c>
      <c r="F11" s="25">
        <f t="shared" si="1"/>
        <v>90.92488171624863</v>
      </c>
    </row>
    <row r="12" spans="1:6" ht="15.75">
      <c r="A12" s="14">
        <v>11020000</v>
      </c>
      <c r="B12" s="15" t="s">
        <v>7</v>
      </c>
      <c r="C12" s="25">
        <f>C13</f>
        <v>25.8</v>
      </c>
      <c r="D12" s="25">
        <f>D13</f>
        <v>153.36</v>
      </c>
      <c r="E12" s="25">
        <f t="shared" si="0"/>
        <v>127.56000000000002</v>
      </c>
      <c r="F12" s="25">
        <f t="shared" si="1"/>
        <v>594.4186046511628</v>
      </c>
    </row>
    <row r="13" spans="1:6" ht="15.75">
      <c r="A13" s="14">
        <v>11020200</v>
      </c>
      <c r="B13" s="15" t="s">
        <v>8</v>
      </c>
      <c r="C13" s="25">
        <v>25.8</v>
      </c>
      <c r="D13" s="25">
        <v>153.36</v>
      </c>
      <c r="E13" s="25">
        <f t="shared" si="0"/>
        <v>127.56000000000002</v>
      </c>
      <c r="F13" s="25">
        <f t="shared" si="1"/>
        <v>594.4186046511628</v>
      </c>
    </row>
    <row r="14" spans="1:6" ht="15.75" customHeight="1">
      <c r="A14" s="12">
        <v>13000000</v>
      </c>
      <c r="B14" s="13" t="s">
        <v>9</v>
      </c>
      <c r="C14" s="24">
        <f>C15+C18+C25</f>
        <v>1423.4759999999999</v>
      </c>
      <c r="D14" s="24">
        <f>D15+D18+D25+D19</f>
        <v>1054</v>
      </c>
      <c r="E14" s="24">
        <f t="shared" si="0"/>
        <v>-369.4759999999999</v>
      </c>
      <c r="F14" s="24">
        <f t="shared" si="1"/>
        <v>74.04410049765504</v>
      </c>
    </row>
    <row r="15" spans="1:6" ht="15.75">
      <c r="A15" s="14">
        <v>13010000</v>
      </c>
      <c r="B15" s="15" t="s">
        <v>10</v>
      </c>
      <c r="C15" s="25">
        <f>C17+C16</f>
        <v>203.28099999999998</v>
      </c>
      <c r="D15" s="25">
        <f>D17+D16</f>
        <v>232.10000000000002</v>
      </c>
      <c r="E15" s="25">
        <f t="shared" si="0"/>
        <v>28.819000000000045</v>
      </c>
      <c r="F15" s="25">
        <f t="shared" si="1"/>
        <v>114.17692750429211</v>
      </c>
    </row>
    <row r="16" spans="1:6" ht="31.5">
      <c r="A16" s="14">
        <v>13010100</v>
      </c>
      <c r="B16" s="15" t="s">
        <v>79</v>
      </c>
      <c r="C16" s="25">
        <v>3.45</v>
      </c>
      <c r="D16" s="25">
        <v>18.17</v>
      </c>
      <c r="E16" s="25">
        <f t="shared" si="0"/>
        <v>14.720000000000002</v>
      </c>
      <c r="F16" s="25">
        <f t="shared" si="1"/>
        <v>526.6666666666666</v>
      </c>
    </row>
    <row r="17" spans="1:6" ht="46.5" customHeight="1">
      <c r="A17" s="14">
        <v>13010200</v>
      </c>
      <c r="B17" s="15" t="s">
        <v>11</v>
      </c>
      <c r="C17" s="25">
        <v>199.831</v>
      </c>
      <c r="D17" s="25">
        <v>213.93</v>
      </c>
      <c r="E17" s="25">
        <f t="shared" si="0"/>
        <v>14.099000000000018</v>
      </c>
      <c r="F17" s="25">
        <f t="shared" si="1"/>
        <v>107.05546186527617</v>
      </c>
    </row>
    <row r="18" spans="1:6" ht="15.75">
      <c r="A18" s="14">
        <v>13030000</v>
      </c>
      <c r="B18" s="15" t="s">
        <v>12</v>
      </c>
      <c r="C18" s="25">
        <f>C20+C21+C22+C23+C24</f>
        <v>1150.0839999999998</v>
      </c>
      <c r="D18" s="25">
        <f>D20+D21+D22+D23+D24</f>
        <v>759.0699999999999</v>
      </c>
      <c r="E18" s="25">
        <f t="shared" si="0"/>
        <v>-391.0139999999999</v>
      </c>
      <c r="F18" s="25">
        <f t="shared" si="1"/>
        <v>66.00126599448389</v>
      </c>
    </row>
    <row r="19" spans="1:6" ht="15" customHeight="1">
      <c r="A19" s="14">
        <v>13020200</v>
      </c>
      <c r="B19" s="17" t="s">
        <v>95</v>
      </c>
      <c r="C19" s="25">
        <v>0</v>
      </c>
      <c r="D19" s="25">
        <v>0.3</v>
      </c>
      <c r="E19" s="25">
        <f t="shared" si="0"/>
        <v>0.3</v>
      </c>
      <c r="F19" s="25">
        <v>0</v>
      </c>
    </row>
    <row r="20" spans="1:6" ht="31.5">
      <c r="A20" s="14">
        <v>13030100</v>
      </c>
      <c r="B20" s="15" t="s">
        <v>96</v>
      </c>
      <c r="C20" s="25">
        <v>11.843</v>
      </c>
      <c r="D20" s="25">
        <v>18.06</v>
      </c>
      <c r="E20" s="25">
        <f t="shared" si="0"/>
        <v>6.216999999999999</v>
      </c>
      <c r="F20" s="25">
        <f t="shared" si="1"/>
        <v>152.49514481128094</v>
      </c>
    </row>
    <row r="21" spans="1:6" ht="31.5">
      <c r="A21" s="14">
        <v>13030200</v>
      </c>
      <c r="B21" s="15" t="s">
        <v>13</v>
      </c>
      <c r="C21" s="25">
        <v>0</v>
      </c>
      <c r="D21" s="25">
        <v>0</v>
      </c>
      <c r="E21" s="25">
        <f t="shared" si="0"/>
        <v>0</v>
      </c>
      <c r="F21" s="25">
        <v>0</v>
      </c>
    </row>
    <row r="22" spans="1:6" ht="16.5" customHeight="1">
      <c r="A22" s="14">
        <v>13030700</v>
      </c>
      <c r="B22" s="15" t="s">
        <v>14</v>
      </c>
      <c r="C22" s="25">
        <v>12.006</v>
      </c>
      <c r="D22" s="25">
        <v>67.98</v>
      </c>
      <c r="E22" s="25">
        <f t="shared" si="0"/>
        <v>55.974000000000004</v>
      </c>
      <c r="F22" s="25">
        <f t="shared" si="1"/>
        <v>566.2168915542229</v>
      </c>
    </row>
    <row r="23" spans="1:6" ht="15.75">
      <c r="A23" s="14">
        <v>13030800</v>
      </c>
      <c r="B23" s="15" t="s">
        <v>15</v>
      </c>
      <c r="C23" s="25">
        <v>1030.212</v>
      </c>
      <c r="D23" s="25">
        <v>573.65</v>
      </c>
      <c r="E23" s="25">
        <f t="shared" si="0"/>
        <v>-456.562</v>
      </c>
      <c r="F23" s="25">
        <f t="shared" si="1"/>
        <v>55.682713849188325</v>
      </c>
    </row>
    <row r="24" spans="1:6" ht="15.75">
      <c r="A24" s="14">
        <v>13030900</v>
      </c>
      <c r="B24" s="15" t="s">
        <v>16</v>
      </c>
      <c r="C24" s="25">
        <v>96.023</v>
      </c>
      <c r="D24" s="25">
        <v>99.38</v>
      </c>
      <c r="E24" s="25">
        <f t="shared" si="0"/>
        <v>3.3569999999999993</v>
      </c>
      <c r="F24" s="25">
        <f t="shared" si="1"/>
        <v>103.4960374077044</v>
      </c>
    </row>
    <row r="25" spans="1:6" ht="15.75">
      <c r="A25" s="14">
        <v>13040000</v>
      </c>
      <c r="B25" s="15" t="s">
        <v>90</v>
      </c>
      <c r="C25" s="25">
        <f>C26</f>
        <v>70.111</v>
      </c>
      <c r="D25" s="25">
        <f>D26</f>
        <v>62.53</v>
      </c>
      <c r="E25" s="25">
        <f t="shared" si="0"/>
        <v>-7.581000000000003</v>
      </c>
      <c r="F25" s="25">
        <f t="shared" si="1"/>
        <v>89.18714609690348</v>
      </c>
    </row>
    <row r="26" spans="1:6" ht="31.5">
      <c r="A26" s="14">
        <v>13040100</v>
      </c>
      <c r="B26" s="15" t="s">
        <v>89</v>
      </c>
      <c r="C26" s="25">
        <v>70.111</v>
      </c>
      <c r="D26" s="25">
        <v>62.53</v>
      </c>
      <c r="E26" s="25">
        <f t="shared" si="0"/>
        <v>-7.581000000000003</v>
      </c>
      <c r="F26" s="25">
        <f t="shared" si="1"/>
        <v>89.18714609690348</v>
      </c>
    </row>
    <row r="27" spans="1:6" ht="15.75">
      <c r="A27" s="12">
        <v>14000000</v>
      </c>
      <c r="B27" s="13" t="s">
        <v>17</v>
      </c>
      <c r="C27" s="24">
        <f>C28+C30+C32</f>
        <v>14418.099999999999</v>
      </c>
      <c r="D27" s="24">
        <f>D28+D30+D32</f>
        <v>6358.02</v>
      </c>
      <c r="E27" s="24">
        <f t="shared" si="0"/>
        <v>-8060.079999999998</v>
      </c>
      <c r="F27" s="24">
        <f t="shared" si="1"/>
        <v>44.0974885733904</v>
      </c>
    </row>
    <row r="28" spans="1:6" ht="15.75">
      <c r="A28" s="14">
        <v>14020000</v>
      </c>
      <c r="B28" s="15" t="s">
        <v>18</v>
      </c>
      <c r="C28" s="25">
        <f>C29</f>
        <v>2570.5</v>
      </c>
      <c r="D28" s="25">
        <f>D29</f>
        <v>431.09</v>
      </c>
      <c r="E28" s="25">
        <f t="shared" si="0"/>
        <v>-2139.41</v>
      </c>
      <c r="F28" s="25">
        <f t="shared" si="1"/>
        <v>16.770667185372496</v>
      </c>
    </row>
    <row r="29" spans="1:6" ht="15.75">
      <c r="A29" s="14">
        <v>14021900</v>
      </c>
      <c r="B29" s="15" t="s">
        <v>19</v>
      </c>
      <c r="C29" s="25">
        <v>2570.5</v>
      </c>
      <c r="D29" s="25">
        <v>431.09</v>
      </c>
      <c r="E29" s="25">
        <f t="shared" si="0"/>
        <v>-2139.41</v>
      </c>
      <c r="F29" s="25">
        <f t="shared" si="1"/>
        <v>16.770667185372496</v>
      </c>
    </row>
    <row r="30" spans="1:6" ht="31.5">
      <c r="A30" s="14">
        <v>14030000</v>
      </c>
      <c r="B30" s="15" t="s">
        <v>20</v>
      </c>
      <c r="C30" s="25">
        <f>C31</f>
        <v>8733.4</v>
      </c>
      <c r="D30" s="25">
        <f>D31</f>
        <v>2378.28</v>
      </c>
      <c r="E30" s="25">
        <f t="shared" si="0"/>
        <v>-6355.119999999999</v>
      </c>
      <c r="F30" s="25">
        <f t="shared" si="1"/>
        <v>27.232005862550672</v>
      </c>
    </row>
    <row r="31" spans="1:6" ht="15.75">
      <c r="A31" s="14">
        <v>14031900</v>
      </c>
      <c r="B31" s="15" t="s">
        <v>19</v>
      </c>
      <c r="C31" s="25">
        <v>8733.4</v>
      </c>
      <c r="D31" s="25">
        <v>2378.28</v>
      </c>
      <c r="E31" s="25">
        <f t="shared" si="0"/>
        <v>-6355.119999999999</v>
      </c>
      <c r="F31" s="25">
        <f t="shared" si="1"/>
        <v>27.232005862550672</v>
      </c>
    </row>
    <row r="32" spans="1:6" ht="31.5">
      <c r="A32" s="14">
        <v>14040000</v>
      </c>
      <c r="B32" s="15" t="s">
        <v>21</v>
      </c>
      <c r="C32" s="25">
        <v>3114.2</v>
      </c>
      <c r="D32" s="25">
        <f>D33+D34</f>
        <v>3548.65</v>
      </c>
      <c r="E32" s="25">
        <f t="shared" si="0"/>
        <v>434.4500000000003</v>
      </c>
      <c r="F32" s="25">
        <f t="shared" si="1"/>
        <v>113.95061331963265</v>
      </c>
    </row>
    <row r="33" spans="1:6" ht="63" customHeight="1">
      <c r="A33" s="14">
        <v>14040100</v>
      </c>
      <c r="B33" s="19" t="s">
        <v>93</v>
      </c>
      <c r="C33" s="25">
        <v>0</v>
      </c>
      <c r="D33" s="25">
        <v>1433.06</v>
      </c>
      <c r="E33" s="25">
        <f t="shared" si="0"/>
        <v>1433.06</v>
      </c>
      <c r="F33" s="25">
        <v>0</v>
      </c>
    </row>
    <row r="34" spans="1:6" ht="47.25">
      <c r="A34" s="14">
        <v>14040200</v>
      </c>
      <c r="B34" s="15" t="s">
        <v>94</v>
      </c>
      <c r="C34" s="25">
        <v>0</v>
      </c>
      <c r="D34" s="25">
        <v>2115.59</v>
      </c>
      <c r="E34" s="25">
        <f t="shared" si="0"/>
        <v>2115.59</v>
      </c>
      <c r="F34" s="25">
        <v>0</v>
      </c>
    </row>
    <row r="35" spans="1:6" ht="15.75">
      <c r="A35" s="12">
        <v>18000000</v>
      </c>
      <c r="B35" s="13" t="s">
        <v>22</v>
      </c>
      <c r="C35" s="24">
        <f>C36+C47+C49</f>
        <v>65882.16900000001</v>
      </c>
      <c r="D35" s="24">
        <f>D36+D47+D49</f>
        <v>59581.76000000001</v>
      </c>
      <c r="E35" s="24">
        <f t="shared" si="0"/>
        <v>-6300.409</v>
      </c>
      <c r="F35" s="24">
        <f t="shared" si="1"/>
        <v>90.43685249646228</v>
      </c>
    </row>
    <row r="36" spans="1:6" ht="15.75">
      <c r="A36" s="14">
        <v>18010000</v>
      </c>
      <c r="B36" s="15" t="s">
        <v>23</v>
      </c>
      <c r="C36" s="25">
        <f>C37+C38+C39+C40+C41+C42+C43+C44+C45</f>
        <v>41071.983</v>
      </c>
      <c r="D36" s="25">
        <f>D37+D38+D39+D40+D41+D42+D43+D44+D45</f>
        <v>36416.810000000005</v>
      </c>
      <c r="E36" s="25">
        <f t="shared" si="0"/>
        <v>-4655.172999999995</v>
      </c>
      <c r="F36" s="25">
        <f t="shared" si="1"/>
        <v>88.66581874072163</v>
      </c>
    </row>
    <row r="37" spans="1:6" ht="31.5" customHeight="1">
      <c r="A37" s="14">
        <v>18010100</v>
      </c>
      <c r="B37" s="20" t="s">
        <v>91</v>
      </c>
      <c r="C37" s="25">
        <v>403.4</v>
      </c>
      <c r="D37" s="25">
        <v>375.73</v>
      </c>
      <c r="E37" s="25">
        <f t="shared" si="0"/>
        <v>-27.66999999999996</v>
      </c>
      <c r="F37" s="25">
        <f t="shared" si="1"/>
        <v>93.14080317302927</v>
      </c>
    </row>
    <row r="38" spans="1:6" ht="31.5">
      <c r="A38" s="14">
        <v>18010200</v>
      </c>
      <c r="B38" s="15" t="s">
        <v>24</v>
      </c>
      <c r="C38" s="25">
        <v>43.925</v>
      </c>
      <c r="D38" s="25">
        <v>47.65</v>
      </c>
      <c r="E38" s="25">
        <f t="shared" si="0"/>
        <v>3.7250000000000014</v>
      </c>
      <c r="F38" s="25">
        <f t="shared" si="1"/>
        <v>108.4803642572567</v>
      </c>
    </row>
    <row r="39" spans="1:6" ht="31.5">
      <c r="A39" s="14">
        <v>18010300</v>
      </c>
      <c r="B39" s="15" t="s">
        <v>25</v>
      </c>
      <c r="C39" s="25">
        <v>532.5</v>
      </c>
      <c r="D39" s="25">
        <v>389.4</v>
      </c>
      <c r="E39" s="25">
        <f t="shared" si="0"/>
        <v>-143.10000000000002</v>
      </c>
      <c r="F39" s="25">
        <f t="shared" si="1"/>
        <v>73.12676056338027</v>
      </c>
    </row>
    <row r="40" spans="1:6" ht="31.5">
      <c r="A40" s="14">
        <v>18010400</v>
      </c>
      <c r="B40" s="15" t="s">
        <v>26</v>
      </c>
      <c r="C40" s="25">
        <v>3725.758</v>
      </c>
      <c r="D40" s="25">
        <v>2143.06</v>
      </c>
      <c r="E40" s="25">
        <f t="shared" si="0"/>
        <v>-1582.6979999999999</v>
      </c>
      <c r="F40" s="25">
        <f t="shared" si="1"/>
        <v>57.520107317759226</v>
      </c>
    </row>
    <row r="41" spans="1:6" ht="15.75">
      <c r="A41" s="14">
        <v>18010500</v>
      </c>
      <c r="B41" s="15" t="s">
        <v>27</v>
      </c>
      <c r="C41" s="25">
        <v>3028.9</v>
      </c>
      <c r="D41" s="25">
        <v>1859.55</v>
      </c>
      <c r="E41" s="25">
        <f t="shared" si="0"/>
        <v>-1169.3500000000001</v>
      </c>
      <c r="F41" s="25">
        <f t="shared" si="1"/>
        <v>61.39357522532932</v>
      </c>
    </row>
    <row r="42" spans="1:6" ht="15.75">
      <c r="A42" s="14">
        <v>18010600</v>
      </c>
      <c r="B42" s="15" t="s">
        <v>28</v>
      </c>
      <c r="C42" s="25">
        <v>28664</v>
      </c>
      <c r="D42" s="25">
        <v>27409.54</v>
      </c>
      <c r="E42" s="25">
        <f t="shared" si="0"/>
        <v>-1254.4599999999991</v>
      </c>
      <c r="F42" s="25">
        <f t="shared" si="1"/>
        <v>95.6235696343846</v>
      </c>
    </row>
    <row r="43" spans="1:6" ht="15.75">
      <c r="A43" s="14">
        <v>18010700</v>
      </c>
      <c r="B43" s="15" t="s">
        <v>29</v>
      </c>
      <c r="C43" s="25">
        <v>3354.3</v>
      </c>
      <c r="D43" s="25">
        <v>2584.34</v>
      </c>
      <c r="E43" s="25">
        <f t="shared" si="0"/>
        <v>-769.96</v>
      </c>
      <c r="F43" s="25">
        <f t="shared" si="1"/>
        <v>77.04558328116148</v>
      </c>
    </row>
    <row r="44" spans="1:6" ht="15.75">
      <c r="A44" s="14">
        <v>18010900</v>
      </c>
      <c r="B44" s="15" t="s">
        <v>30</v>
      </c>
      <c r="C44" s="25">
        <v>1319.2</v>
      </c>
      <c r="D44" s="25">
        <v>1607.54</v>
      </c>
      <c r="E44" s="25">
        <f t="shared" si="0"/>
        <v>288.3399999999999</v>
      </c>
      <c r="F44" s="25">
        <f t="shared" si="1"/>
        <v>121.85718617343844</v>
      </c>
    </row>
    <row r="45" spans="1:6" ht="15.75" hidden="1">
      <c r="A45" s="14">
        <v>18011000</v>
      </c>
      <c r="B45" s="15" t="s">
        <v>69</v>
      </c>
      <c r="C45" s="25">
        <v>0</v>
      </c>
      <c r="D45" s="25">
        <v>0</v>
      </c>
      <c r="E45" s="25">
        <f t="shared" si="0"/>
        <v>0</v>
      </c>
      <c r="F45" s="25">
        <v>0</v>
      </c>
    </row>
    <row r="46" spans="1:6" ht="15.75" hidden="1">
      <c r="A46" s="14">
        <v>18011100</v>
      </c>
      <c r="B46" s="15" t="s">
        <v>76</v>
      </c>
      <c r="C46" s="25">
        <v>0</v>
      </c>
      <c r="D46" s="25">
        <v>0</v>
      </c>
      <c r="E46" s="25">
        <f t="shared" si="0"/>
        <v>0</v>
      </c>
      <c r="F46" s="25">
        <v>0</v>
      </c>
    </row>
    <row r="47" spans="1:6" ht="15.75">
      <c r="A47" s="14">
        <v>18030000</v>
      </c>
      <c r="B47" s="15" t="s">
        <v>31</v>
      </c>
      <c r="C47" s="25">
        <f>C48</f>
        <v>62.086</v>
      </c>
      <c r="D47" s="25">
        <f>D48</f>
        <v>15.18</v>
      </c>
      <c r="E47" s="25">
        <f t="shared" si="0"/>
        <v>-46.906</v>
      </c>
      <c r="F47" s="25">
        <f t="shared" si="1"/>
        <v>24.44995651193506</v>
      </c>
    </row>
    <row r="48" spans="1:6" ht="15.75">
      <c r="A48" s="14">
        <v>18030200</v>
      </c>
      <c r="B48" s="15" t="s">
        <v>32</v>
      </c>
      <c r="C48" s="25">
        <v>62.086</v>
      </c>
      <c r="D48" s="25">
        <v>15.18</v>
      </c>
      <c r="E48" s="25">
        <f t="shared" si="0"/>
        <v>-46.906</v>
      </c>
      <c r="F48" s="25">
        <f t="shared" si="1"/>
        <v>24.44995651193506</v>
      </c>
    </row>
    <row r="49" spans="1:6" ht="15.75">
      <c r="A49" s="14">
        <v>18050000</v>
      </c>
      <c r="B49" s="15" t="s">
        <v>33</v>
      </c>
      <c r="C49" s="25">
        <f>C50+C51+C52</f>
        <v>24748.100000000002</v>
      </c>
      <c r="D49" s="25">
        <f>D50+D51+D52</f>
        <v>23149.77</v>
      </c>
      <c r="E49" s="25">
        <f t="shared" si="0"/>
        <v>-1598.3300000000017</v>
      </c>
      <c r="F49" s="25">
        <f t="shared" si="1"/>
        <v>93.54160521413765</v>
      </c>
    </row>
    <row r="50" spans="1:6" ht="15.75">
      <c r="A50" s="14">
        <v>18050300</v>
      </c>
      <c r="B50" s="15" t="s">
        <v>34</v>
      </c>
      <c r="C50" s="25">
        <v>890.7</v>
      </c>
      <c r="D50" s="25">
        <v>554.75</v>
      </c>
      <c r="E50" s="25">
        <f t="shared" si="0"/>
        <v>-335.95000000000005</v>
      </c>
      <c r="F50" s="25">
        <f t="shared" si="1"/>
        <v>62.282474458291226</v>
      </c>
    </row>
    <row r="51" spans="1:6" ht="15.75">
      <c r="A51" s="14">
        <v>18050400</v>
      </c>
      <c r="B51" s="15" t="s">
        <v>35</v>
      </c>
      <c r="C51" s="25">
        <v>10158.7</v>
      </c>
      <c r="D51" s="25">
        <v>9400.98</v>
      </c>
      <c r="E51" s="25">
        <f t="shared" si="0"/>
        <v>-757.7200000000012</v>
      </c>
      <c r="F51" s="25">
        <f t="shared" si="1"/>
        <v>92.5411716066032</v>
      </c>
    </row>
    <row r="52" spans="1:6" ht="47.25" customHeight="1">
      <c r="A52" s="14">
        <v>18050500</v>
      </c>
      <c r="B52" s="15" t="s">
        <v>36</v>
      </c>
      <c r="C52" s="25">
        <v>13698.7</v>
      </c>
      <c r="D52" s="25">
        <v>13194.04</v>
      </c>
      <c r="E52" s="25">
        <f t="shared" si="0"/>
        <v>-504.65999999999985</v>
      </c>
      <c r="F52" s="25">
        <f t="shared" si="1"/>
        <v>96.31600078839598</v>
      </c>
    </row>
    <row r="53" spans="1:6" s="5" customFormat="1" ht="15.75">
      <c r="A53" s="21">
        <v>20000000</v>
      </c>
      <c r="B53" s="22" t="s">
        <v>37</v>
      </c>
      <c r="C53" s="23">
        <f>C54+C59+C70</f>
        <v>2633.8190000000004</v>
      </c>
      <c r="D53" s="23">
        <f>D54+D59+D70</f>
        <v>3071.13</v>
      </c>
      <c r="E53" s="23">
        <f t="shared" si="0"/>
        <v>437.3109999999997</v>
      </c>
      <c r="F53" s="23">
        <f t="shared" si="1"/>
        <v>116.60368461158492</v>
      </c>
    </row>
    <row r="54" spans="1:6" ht="15.75">
      <c r="A54" s="12">
        <v>21000000</v>
      </c>
      <c r="B54" s="13" t="s">
        <v>38</v>
      </c>
      <c r="C54" s="24">
        <f>C55</f>
        <v>98.597</v>
      </c>
      <c r="D54" s="24">
        <f>D55</f>
        <v>133.56</v>
      </c>
      <c r="E54" s="24">
        <f t="shared" si="0"/>
        <v>34.96300000000001</v>
      </c>
      <c r="F54" s="24">
        <f t="shared" si="1"/>
        <v>135.46051096889357</v>
      </c>
    </row>
    <row r="55" spans="1:6" ht="15.75">
      <c r="A55" s="14">
        <v>21080000</v>
      </c>
      <c r="B55" s="15" t="s">
        <v>39</v>
      </c>
      <c r="C55" s="25">
        <v>98.597</v>
      </c>
      <c r="D55" s="25">
        <v>133.56</v>
      </c>
      <c r="E55" s="25">
        <f t="shared" si="0"/>
        <v>34.96300000000001</v>
      </c>
      <c r="F55" s="25">
        <f t="shared" si="1"/>
        <v>135.46051096889357</v>
      </c>
    </row>
    <row r="56" spans="1:6" ht="15.75">
      <c r="A56" s="14">
        <v>21081100</v>
      </c>
      <c r="B56" s="15" t="s">
        <v>40</v>
      </c>
      <c r="C56" s="25">
        <v>34.578</v>
      </c>
      <c r="D56" s="25">
        <v>94.71</v>
      </c>
      <c r="E56" s="25">
        <f t="shared" si="0"/>
        <v>60.13199999999999</v>
      </c>
      <c r="F56" s="25">
        <f t="shared" si="1"/>
        <v>273.90248134652086</v>
      </c>
    </row>
    <row r="57" spans="1:6" ht="31.5" hidden="1">
      <c r="A57" s="14">
        <v>21081500</v>
      </c>
      <c r="B57" s="15" t="s">
        <v>41</v>
      </c>
      <c r="C57" s="25">
        <v>0</v>
      </c>
      <c r="D57" s="25"/>
      <c r="E57" s="25">
        <f t="shared" si="0"/>
        <v>0</v>
      </c>
      <c r="F57" s="25" t="e">
        <f t="shared" si="1"/>
        <v>#DIV/0!</v>
      </c>
    </row>
    <row r="58" spans="1:6" ht="31.5">
      <c r="A58" s="14">
        <v>21081500</v>
      </c>
      <c r="B58" s="15" t="s">
        <v>41</v>
      </c>
      <c r="C58" s="25">
        <v>64.019</v>
      </c>
      <c r="D58" s="25">
        <v>38.85</v>
      </c>
      <c r="E58" s="25">
        <f t="shared" si="0"/>
        <v>-25.169000000000004</v>
      </c>
      <c r="F58" s="25">
        <f t="shared" si="1"/>
        <v>60.68510910823349</v>
      </c>
    </row>
    <row r="59" spans="1:6" ht="15.75" customHeight="1">
      <c r="A59" s="12">
        <v>22000000</v>
      </c>
      <c r="B59" s="13" t="s">
        <v>42</v>
      </c>
      <c r="C59" s="24">
        <v>2287.458</v>
      </c>
      <c r="D59" s="24">
        <f>D60+D64+D66</f>
        <v>1808.1499999999999</v>
      </c>
      <c r="E59" s="24">
        <f t="shared" si="0"/>
        <v>-479.3080000000002</v>
      </c>
      <c r="F59" s="24">
        <f t="shared" si="1"/>
        <v>79.04626008433814</v>
      </c>
    </row>
    <row r="60" spans="1:6" ht="15.75">
      <c r="A60" s="14">
        <v>22010000</v>
      </c>
      <c r="B60" s="15" t="s">
        <v>43</v>
      </c>
      <c r="C60" s="25">
        <f>C62+C61+C63</f>
        <v>1343.518</v>
      </c>
      <c r="D60" s="25">
        <f>D62+D61+D63</f>
        <v>1162.31</v>
      </c>
      <c r="E60" s="25">
        <f t="shared" si="0"/>
        <v>-181.20800000000008</v>
      </c>
      <c r="F60" s="25">
        <f t="shared" si="1"/>
        <v>86.51242484283797</v>
      </c>
    </row>
    <row r="61" spans="1:6" ht="31.5">
      <c r="A61" s="14">
        <v>22010300</v>
      </c>
      <c r="B61" s="15" t="s">
        <v>80</v>
      </c>
      <c r="C61" s="25">
        <v>153.32</v>
      </c>
      <c r="D61" s="25">
        <v>101.98</v>
      </c>
      <c r="E61" s="25">
        <f t="shared" si="0"/>
        <v>-51.33999999999999</v>
      </c>
      <c r="F61" s="25">
        <f t="shared" si="1"/>
        <v>66.51447951995826</v>
      </c>
    </row>
    <row r="62" spans="1:6" ht="15.75">
      <c r="A62" s="14">
        <v>22012500</v>
      </c>
      <c r="B62" s="15" t="s">
        <v>44</v>
      </c>
      <c r="C62" s="25">
        <v>1189.998</v>
      </c>
      <c r="D62" s="25">
        <v>1047.72</v>
      </c>
      <c r="E62" s="25">
        <f t="shared" si="0"/>
        <v>-142.27800000000002</v>
      </c>
      <c r="F62" s="25">
        <f t="shared" si="1"/>
        <v>88.0438454518411</v>
      </c>
    </row>
    <row r="63" spans="1:6" ht="63">
      <c r="A63" s="14">
        <v>22012900</v>
      </c>
      <c r="B63" s="19" t="s">
        <v>81</v>
      </c>
      <c r="C63" s="25">
        <v>0.2</v>
      </c>
      <c r="D63" s="25">
        <v>12.61</v>
      </c>
      <c r="E63" s="25">
        <f t="shared" si="0"/>
        <v>12.41</v>
      </c>
      <c r="F63" s="25">
        <f t="shared" si="1"/>
        <v>6305</v>
      </c>
    </row>
    <row r="64" spans="1:6" ht="31.5">
      <c r="A64" s="14">
        <v>22080000</v>
      </c>
      <c r="B64" s="15" t="s">
        <v>45</v>
      </c>
      <c r="C64" s="25">
        <f>C65</f>
        <v>536.568</v>
      </c>
      <c r="D64" s="25">
        <f>D65</f>
        <v>492.1</v>
      </c>
      <c r="E64" s="25">
        <f t="shared" si="0"/>
        <v>-44.46799999999996</v>
      </c>
      <c r="F64" s="25">
        <f t="shared" si="1"/>
        <v>91.71251360498577</v>
      </c>
    </row>
    <row r="65" spans="1:6" ht="31.5">
      <c r="A65" s="14">
        <v>22080400</v>
      </c>
      <c r="B65" s="15" t="s">
        <v>46</v>
      </c>
      <c r="C65" s="25">
        <v>536.568</v>
      </c>
      <c r="D65" s="25">
        <v>492.1</v>
      </c>
      <c r="E65" s="25">
        <f t="shared" si="0"/>
        <v>-44.46799999999996</v>
      </c>
      <c r="F65" s="25">
        <f t="shared" si="1"/>
        <v>91.71251360498577</v>
      </c>
    </row>
    <row r="66" spans="1:6" ht="15.75">
      <c r="A66" s="14">
        <v>22090000</v>
      </c>
      <c r="B66" s="15" t="s">
        <v>47</v>
      </c>
      <c r="C66" s="25">
        <f>C67+C69+C68</f>
        <v>407.37</v>
      </c>
      <c r="D66" s="25">
        <f>D67+D69+D68</f>
        <v>153.74</v>
      </c>
      <c r="E66" s="25">
        <f t="shared" si="0"/>
        <v>-253.63</v>
      </c>
      <c r="F66" s="25">
        <f t="shared" si="1"/>
        <v>37.73964700395218</v>
      </c>
    </row>
    <row r="67" spans="1:6" ht="31.5">
      <c r="A67" s="14">
        <v>22090100</v>
      </c>
      <c r="B67" s="15" t="s">
        <v>48</v>
      </c>
      <c r="C67" s="25">
        <v>402.168</v>
      </c>
      <c r="D67" s="25">
        <v>147.81</v>
      </c>
      <c r="E67" s="25">
        <f t="shared" si="0"/>
        <v>-254.358</v>
      </c>
      <c r="F67" s="25">
        <f t="shared" si="1"/>
        <v>36.7532971295578</v>
      </c>
    </row>
    <row r="68" spans="1:6" ht="15.75">
      <c r="A68" s="14">
        <v>22090200</v>
      </c>
      <c r="B68" s="15" t="s">
        <v>82</v>
      </c>
      <c r="C68" s="25">
        <v>0.034</v>
      </c>
      <c r="D68" s="25">
        <v>0</v>
      </c>
      <c r="E68" s="25">
        <f t="shared" si="0"/>
        <v>-0.034</v>
      </c>
      <c r="F68" s="25">
        <f t="shared" si="1"/>
        <v>0</v>
      </c>
    </row>
    <row r="69" spans="1:6" ht="32.25" customHeight="1">
      <c r="A69" s="14">
        <v>22090400</v>
      </c>
      <c r="B69" s="15" t="s">
        <v>65</v>
      </c>
      <c r="C69" s="25">
        <v>5.168</v>
      </c>
      <c r="D69" s="25">
        <v>5.93</v>
      </c>
      <c r="E69" s="25">
        <f t="shared" si="0"/>
        <v>0.7619999999999996</v>
      </c>
      <c r="F69" s="25">
        <f t="shared" si="1"/>
        <v>114.74458204334364</v>
      </c>
    </row>
    <row r="70" spans="1:6" ht="15.75">
      <c r="A70" s="12">
        <v>24000000</v>
      </c>
      <c r="B70" s="13" t="s">
        <v>49</v>
      </c>
      <c r="C70" s="24">
        <f>C71</f>
        <v>247.764</v>
      </c>
      <c r="D70" s="24">
        <f>D71</f>
        <v>1129.42</v>
      </c>
      <c r="E70" s="24">
        <f aca="true" t="shared" si="2" ref="E70:E100">D70-C70</f>
        <v>881.6560000000001</v>
      </c>
      <c r="F70" s="24">
        <f aca="true" t="shared" si="3" ref="F70:F100">D70/C70*100</f>
        <v>455.84507838104</v>
      </c>
    </row>
    <row r="71" spans="1:6" ht="14.25" customHeight="1">
      <c r="A71" s="14">
        <v>24060000</v>
      </c>
      <c r="B71" s="15" t="s">
        <v>39</v>
      </c>
      <c r="C71" s="25">
        <f>C72+C73+C74</f>
        <v>247.764</v>
      </c>
      <c r="D71" s="25">
        <f>D72+D73+D74</f>
        <v>1129.42</v>
      </c>
      <c r="E71" s="25">
        <f t="shared" si="2"/>
        <v>881.6560000000001</v>
      </c>
      <c r="F71" s="25">
        <f t="shared" si="3"/>
        <v>455.84507838104</v>
      </c>
    </row>
    <row r="72" spans="1:6" ht="15.75" customHeight="1">
      <c r="A72" s="14">
        <v>24060300</v>
      </c>
      <c r="B72" s="15" t="s">
        <v>39</v>
      </c>
      <c r="C72" s="25">
        <v>173.415</v>
      </c>
      <c r="D72" s="25">
        <v>1105.7</v>
      </c>
      <c r="E72" s="25">
        <f t="shared" si="2"/>
        <v>932.2850000000001</v>
      </c>
      <c r="F72" s="25">
        <f t="shared" si="3"/>
        <v>637.603436842257</v>
      </c>
    </row>
    <row r="73" spans="1:6" ht="45.75" customHeight="1">
      <c r="A73" s="14">
        <v>24061900</v>
      </c>
      <c r="B73" s="15" t="s">
        <v>83</v>
      </c>
      <c r="C73" s="25">
        <v>3.735</v>
      </c>
      <c r="D73" s="25">
        <v>0</v>
      </c>
      <c r="E73" s="25">
        <f t="shared" si="2"/>
        <v>-3.735</v>
      </c>
      <c r="F73" s="25">
        <f t="shared" si="3"/>
        <v>0</v>
      </c>
    </row>
    <row r="74" spans="1:6" ht="64.5" customHeight="1">
      <c r="A74" s="14">
        <v>24062200</v>
      </c>
      <c r="B74" s="16" t="s">
        <v>70</v>
      </c>
      <c r="C74" s="25">
        <v>70.614</v>
      </c>
      <c r="D74" s="25">
        <v>23.72</v>
      </c>
      <c r="E74" s="25">
        <f t="shared" si="2"/>
        <v>-46.894000000000005</v>
      </c>
      <c r="F74" s="25">
        <f t="shared" si="3"/>
        <v>33.5910725918373</v>
      </c>
    </row>
    <row r="75" spans="1:6" s="5" customFormat="1" ht="15.75">
      <c r="A75" s="21">
        <v>40000000</v>
      </c>
      <c r="B75" s="22" t="s">
        <v>50</v>
      </c>
      <c r="C75" s="23">
        <f>C76</f>
        <v>105738.795</v>
      </c>
      <c r="D75" s="23">
        <f>D76</f>
        <v>81198.87000000001</v>
      </c>
      <c r="E75" s="23">
        <f t="shared" si="2"/>
        <v>-24539.92499999999</v>
      </c>
      <c r="F75" s="23">
        <f t="shared" si="3"/>
        <v>76.79193809613587</v>
      </c>
    </row>
    <row r="76" spans="1:6" ht="15.75">
      <c r="A76" s="12">
        <v>41000000</v>
      </c>
      <c r="B76" s="13" t="s">
        <v>51</v>
      </c>
      <c r="C76" s="24">
        <f>C77+C86+C89</f>
        <v>105738.795</v>
      </c>
      <c r="D76" s="24">
        <f>D77+D86+D89</f>
        <v>81198.87000000001</v>
      </c>
      <c r="E76" s="24">
        <f t="shared" si="2"/>
        <v>-24539.92499999999</v>
      </c>
      <c r="F76" s="24">
        <f t="shared" si="3"/>
        <v>76.79193809613587</v>
      </c>
    </row>
    <row r="77" spans="1:6" ht="15.75">
      <c r="A77" s="14">
        <v>41030000</v>
      </c>
      <c r="B77" s="15" t="s">
        <v>52</v>
      </c>
      <c r="C77" s="25">
        <f>SUM(C78:C85)</f>
        <v>98383.738</v>
      </c>
      <c r="D77" s="25">
        <f>SUM(D78:D85)</f>
        <v>78429.7</v>
      </c>
      <c r="E77" s="25">
        <f t="shared" si="2"/>
        <v>-19954.038</v>
      </c>
      <c r="F77" s="25">
        <f t="shared" si="3"/>
        <v>79.71815423398529</v>
      </c>
    </row>
    <row r="78" spans="1:6" ht="47.25" hidden="1">
      <c r="A78" s="14">
        <v>41030400</v>
      </c>
      <c r="B78" s="15" t="s">
        <v>72</v>
      </c>
      <c r="C78" s="25">
        <v>0</v>
      </c>
      <c r="D78" s="25">
        <v>0</v>
      </c>
      <c r="E78" s="25">
        <f t="shared" si="2"/>
        <v>0</v>
      </c>
      <c r="F78" s="25">
        <v>0</v>
      </c>
    </row>
    <row r="79" spans="1:6" ht="31.5">
      <c r="A79" s="14">
        <v>41032300</v>
      </c>
      <c r="B79" s="15" t="s">
        <v>84</v>
      </c>
      <c r="C79" s="25">
        <v>10000</v>
      </c>
      <c r="D79" s="25">
        <v>0</v>
      </c>
      <c r="E79" s="25">
        <f t="shared" si="2"/>
        <v>-10000</v>
      </c>
      <c r="F79" s="25">
        <f t="shared" si="3"/>
        <v>0</v>
      </c>
    </row>
    <row r="80" spans="1:6" ht="31.5" hidden="1">
      <c r="A80" s="14">
        <v>41033200</v>
      </c>
      <c r="B80" s="15" t="s">
        <v>73</v>
      </c>
      <c r="C80" s="25">
        <v>0</v>
      </c>
      <c r="D80" s="25">
        <v>0</v>
      </c>
      <c r="E80" s="25">
        <f t="shared" si="2"/>
        <v>0</v>
      </c>
      <c r="F80" s="25">
        <v>0</v>
      </c>
    </row>
    <row r="81" spans="1:6" ht="15.75">
      <c r="A81" s="14">
        <v>41033900</v>
      </c>
      <c r="B81" s="15" t="s">
        <v>53</v>
      </c>
      <c r="C81" s="25">
        <v>82967.2</v>
      </c>
      <c r="D81" s="25">
        <v>78429.7</v>
      </c>
      <c r="E81" s="25">
        <f t="shared" si="2"/>
        <v>-4537.5</v>
      </c>
      <c r="F81" s="25">
        <f t="shared" si="3"/>
        <v>94.53097127539559</v>
      </c>
    </row>
    <row r="82" spans="1:6" ht="15.75" customHeight="1" hidden="1">
      <c r="A82" s="14">
        <v>41034200</v>
      </c>
      <c r="B82" s="15" t="s">
        <v>54</v>
      </c>
      <c r="C82" s="25">
        <v>0</v>
      </c>
      <c r="D82" s="25">
        <v>0</v>
      </c>
      <c r="E82" s="25">
        <f t="shared" si="2"/>
        <v>0</v>
      </c>
      <c r="F82" s="25">
        <v>0</v>
      </c>
    </row>
    <row r="83" spans="1:6" ht="31.5" customHeight="1">
      <c r="A83" s="14">
        <v>41035200</v>
      </c>
      <c r="B83" s="15" t="s">
        <v>85</v>
      </c>
      <c r="C83" s="25">
        <v>4551.737</v>
      </c>
      <c r="D83" s="25">
        <v>0</v>
      </c>
      <c r="E83" s="25">
        <f t="shared" si="2"/>
        <v>-4551.737</v>
      </c>
      <c r="F83" s="25">
        <f t="shared" si="3"/>
        <v>0</v>
      </c>
    </row>
    <row r="84" spans="1:6" ht="46.5" customHeight="1">
      <c r="A84" s="14">
        <v>41035500</v>
      </c>
      <c r="B84" s="15" t="s">
        <v>86</v>
      </c>
      <c r="C84" s="25">
        <v>756.001</v>
      </c>
      <c r="D84" s="25">
        <v>0</v>
      </c>
      <c r="E84" s="25">
        <f t="shared" si="2"/>
        <v>-756.001</v>
      </c>
      <c r="F84" s="25">
        <f t="shared" si="3"/>
        <v>0</v>
      </c>
    </row>
    <row r="85" spans="1:6" ht="31.5" customHeight="1">
      <c r="A85" s="14">
        <v>41035600</v>
      </c>
      <c r="B85" s="15" t="s">
        <v>87</v>
      </c>
      <c r="C85" s="25">
        <v>108.8</v>
      </c>
      <c r="D85" s="25">
        <v>0</v>
      </c>
      <c r="E85" s="25">
        <f t="shared" si="2"/>
        <v>-108.8</v>
      </c>
      <c r="F85" s="25">
        <f t="shared" si="3"/>
        <v>0</v>
      </c>
    </row>
    <row r="86" spans="1:6" ht="15.75">
      <c r="A86" s="14">
        <v>41040000</v>
      </c>
      <c r="B86" s="15" t="s">
        <v>55</v>
      </c>
      <c r="C86" s="25">
        <f>C87</f>
        <v>3817.9</v>
      </c>
      <c r="D86" s="25">
        <f>D87+D88</f>
        <v>1887.21</v>
      </c>
      <c r="E86" s="25">
        <f t="shared" si="2"/>
        <v>-1930.69</v>
      </c>
      <c r="F86" s="25">
        <f t="shared" si="3"/>
        <v>49.43057701877996</v>
      </c>
    </row>
    <row r="87" spans="1:6" ht="47.25">
      <c r="A87" s="14">
        <v>41040200</v>
      </c>
      <c r="B87" s="15" t="s">
        <v>56</v>
      </c>
      <c r="C87" s="25">
        <v>3817.9</v>
      </c>
      <c r="D87" s="25">
        <v>1710.9</v>
      </c>
      <c r="E87" s="25">
        <f t="shared" si="2"/>
        <v>-2107</v>
      </c>
      <c r="F87" s="25">
        <f t="shared" si="3"/>
        <v>44.81259331045863</v>
      </c>
    </row>
    <row r="88" spans="1:6" ht="15.75">
      <c r="A88" s="14">
        <v>41040400</v>
      </c>
      <c r="B88" s="15" t="s">
        <v>99</v>
      </c>
      <c r="C88" s="25">
        <v>0</v>
      </c>
      <c r="D88" s="25">
        <v>176.31</v>
      </c>
      <c r="E88" s="25">
        <f t="shared" si="2"/>
        <v>176.31</v>
      </c>
      <c r="F88" s="25">
        <v>0</v>
      </c>
    </row>
    <row r="89" spans="1:6" ht="15.75">
      <c r="A89" s="14">
        <v>41050000</v>
      </c>
      <c r="B89" s="15" t="s">
        <v>57</v>
      </c>
      <c r="C89" s="25">
        <f>SUM(C90:C98)</f>
        <v>3537.157</v>
      </c>
      <c r="D89" s="25">
        <f>SUM(D90:D98)</f>
        <v>881.96</v>
      </c>
      <c r="E89" s="25">
        <f t="shared" si="2"/>
        <v>-2655.197</v>
      </c>
      <c r="F89" s="25">
        <f t="shared" si="3"/>
        <v>24.934149092053307</v>
      </c>
    </row>
    <row r="90" spans="1:6" ht="78.75" customHeight="1">
      <c r="A90" s="14">
        <v>41050900</v>
      </c>
      <c r="B90" s="15" t="s">
        <v>100</v>
      </c>
      <c r="C90" s="25">
        <v>400.52</v>
      </c>
      <c r="D90" s="25">
        <v>0</v>
      </c>
      <c r="E90" s="25">
        <f t="shared" si="2"/>
        <v>-400.52</v>
      </c>
      <c r="F90" s="25">
        <f t="shared" si="3"/>
        <v>0</v>
      </c>
    </row>
    <row r="91" spans="1:6" ht="31.5" hidden="1">
      <c r="A91" s="14">
        <v>41051000</v>
      </c>
      <c r="B91" s="15" t="s">
        <v>66</v>
      </c>
      <c r="C91" s="25">
        <v>0</v>
      </c>
      <c r="D91" s="25">
        <v>0</v>
      </c>
      <c r="E91" s="25">
        <f t="shared" si="2"/>
        <v>0</v>
      </c>
      <c r="F91" s="25">
        <v>0</v>
      </c>
    </row>
    <row r="92" spans="1:6" ht="47.25">
      <c r="A92" s="14">
        <v>41051200</v>
      </c>
      <c r="B92" s="15" t="s">
        <v>58</v>
      </c>
      <c r="C92" s="25">
        <v>734.436</v>
      </c>
      <c r="D92" s="25">
        <v>641.61</v>
      </c>
      <c r="E92" s="25">
        <f t="shared" si="2"/>
        <v>-92.82600000000002</v>
      </c>
      <c r="F92" s="25">
        <f t="shared" si="3"/>
        <v>87.36091368070193</v>
      </c>
    </row>
    <row r="93" spans="1:6" ht="48.75" customHeight="1">
      <c r="A93" s="14">
        <v>41051400</v>
      </c>
      <c r="B93" s="17" t="s">
        <v>67</v>
      </c>
      <c r="C93" s="25">
        <v>1122.673</v>
      </c>
      <c r="D93" s="25">
        <v>0</v>
      </c>
      <c r="E93" s="25">
        <f t="shared" si="2"/>
        <v>-1122.673</v>
      </c>
      <c r="F93" s="25">
        <f t="shared" si="3"/>
        <v>0</v>
      </c>
    </row>
    <row r="94" spans="1:6" ht="47.25" hidden="1">
      <c r="A94" s="14">
        <v>41053000</v>
      </c>
      <c r="B94" s="15" t="s">
        <v>68</v>
      </c>
      <c r="C94" s="25">
        <v>0</v>
      </c>
      <c r="D94" s="25">
        <v>0</v>
      </c>
      <c r="E94" s="25">
        <f t="shared" si="2"/>
        <v>0</v>
      </c>
      <c r="F94" s="25">
        <v>0</v>
      </c>
    </row>
    <row r="95" spans="1:6" ht="15.75" customHeight="1">
      <c r="A95" s="14">
        <v>41053900</v>
      </c>
      <c r="B95" s="15" t="s">
        <v>59</v>
      </c>
      <c r="C95" s="25">
        <v>351.088</v>
      </c>
      <c r="D95" s="25">
        <v>240.35</v>
      </c>
      <c r="E95" s="25">
        <f t="shared" si="2"/>
        <v>-110.73800000000003</v>
      </c>
      <c r="F95" s="25">
        <f t="shared" si="3"/>
        <v>68.45862006106731</v>
      </c>
    </row>
    <row r="96" spans="1:6" ht="15.75" customHeight="1" hidden="1">
      <c r="A96" s="14">
        <v>41054300</v>
      </c>
      <c r="B96" s="15" t="s">
        <v>71</v>
      </c>
      <c r="C96" s="25">
        <v>0</v>
      </c>
      <c r="D96" s="25">
        <v>0</v>
      </c>
      <c r="E96" s="25">
        <f t="shared" si="2"/>
        <v>0</v>
      </c>
      <c r="F96" s="25">
        <v>0</v>
      </c>
    </row>
    <row r="97" spans="1:6" ht="15.75" customHeight="1" hidden="1">
      <c r="A97" s="14">
        <v>41054500</v>
      </c>
      <c r="B97" s="18" t="s">
        <v>75</v>
      </c>
      <c r="C97" s="25">
        <v>0</v>
      </c>
      <c r="D97" s="25">
        <v>0</v>
      </c>
      <c r="E97" s="25">
        <f t="shared" si="2"/>
        <v>0</v>
      </c>
      <c r="F97" s="25">
        <v>0</v>
      </c>
    </row>
    <row r="98" spans="1:6" ht="31.5" customHeight="1">
      <c r="A98" s="14">
        <v>41055000</v>
      </c>
      <c r="B98" s="18" t="s">
        <v>88</v>
      </c>
      <c r="C98" s="25">
        <v>928.44</v>
      </c>
      <c r="D98" s="25">
        <v>0</v>
      </c>
      <c r="E98" s="25">
        <f t="shared" si="2"/>
        <v>-928.44</v>
      </c>
      <c r="F98" s="25">
        <f t="shared" si="3"/>
        <v>0</v>
      </c>
    </row>
    <row r="99" spans="1:6" ht="15.75">
      <c r="A99" s="32" t="s">
        <v>60</v>
      </c>
      <c r="B99" s="33"/>
      <c r="C99" s="24">
        <f>C5+C53</f>
        <v>195821.65699999998</v>
      </c>
      <c r="D99" s="24">
        <f>D5+D53</f>
        <v>203219.05000000002</v>
      </c>
      <c r="E99" s="24">
        <f t="shared" si="2"/>
        <v>7397.39300000004</v>
      </c>
      <c r="F99" s="24">
        <f t="shared" si="3"/>
        <v>103.77761740623002</v>
      </c>
    </row>
    <row r="100" spans="1:6" ht="15.75">
      <c r="A100" s="32" t="s">
        <v>61</v>
      </c>
      <c r="B100" s="33"/>
      <c r="C100" s="24">
        <f>C75+C99</f>
        <v>301560.452</v>
      </c>
      <c r="D100" s="24">
        <f>D75+D99</f>
        <v>284417.92000000004</v>
      </c>
      <c r="E100" s="24">
        <f t="shared" si="2"/>
        <v>-17142.53199999995</v>
      </c>
      <c r="F100" s="24">
        <f t="shared" si="3"/>
        <v>94.31539119725157</v>
      </c>
    </row>
    <row r="103" spans="1:4" ht="18.75">
      <c r="A103" s="6" t="s">
        <v>74</v>
      </c>
      <c r="C103" s="7"/>
      <c r="D103" s="7" t="s">
        <v>102</v>
      </c>
    </row>
  </sheetData>
  <sheetProtection/>
  <mergeCells count="4">
    <mergeCell ref="A2:F2"/>
    <mergeCell ref="C3:F3"/>
    <mergeCell ref="A99:B99"/>
    <mergeCell ref="A100:B100"/>
  </mergeCells>
  <printOptions/>
  <pageMargins left="0.86" right="0.1968503937007874" top="0.5511811023622047" bottom="0.5118110236220472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2023-02-20T14:35:47Z</cp:lastPrinted>
  <dcterms:created xsi:type="dcterms:W3CDTF">2019-04-03T11:34:29Z</dcterms:created>
  <dcterms:modified xsi:type="dcterms:W3CDTF">2023-02-20T14:36:05Z</dcterms:modified>
  <cp:category/>
  <cp:version/>
  <cp:contentType/>
  <cp:contentStatus/>
</cp:coreProperties>
</file>