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160"/>
  </bookViews>
  <sheets>
    <sheet name="звіт 3 квартал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2" l="1"/>
  <c r="E25" i="2" l="1"/>
  <c r="F25" i="2" l="1"/>
  <c r="G25" i="2"/>
  <c r="H25" i="2"/>
  <c r="D92" i="2" l="1"/>
  <c r="D91" i="2"/>
  <c r="F86" i="2"/>
  <c r="G86" i="2"/>
  <c r="H86" i="2"/>
  <c r="E86" i="2"/>
  <c r="F85" i="2"/>
  <c r="G85" i="2"/>
  <c r="H85" i="2"/>
  <c r="E85" i="2"/>
  <c r="F84" i="2"/>
  <c r="G84" i="2"/>
  <c r="H84" i="2"/>
  <c r="E84" i="2"/>
  <c r="F83" i="2"/>
  <c r="G83" i="2"/>
  <c r="H83" i="2"/>
  <c r="E83" i="2"/>
  <c r="F82" i="2"/>
  <c r="G82" i="2"/>
  <c r="H82" i="2"/>
  <c r="E82" i="2"/>
  <c r="H66" i="2"/>
  <c r="G66" i="2"/>
  <c r="F66" i="2"/>
  <c r="E66" i="2"/>
  <c r="D69" i="2"/>
  <c r="D66" i="2" s="1"/>
  <c r="H65" i="2"/>
  <c r="G65" i="2"/>
  <c r="F65" i="2"/>
  <c r="E65" i="2"/>
  <c r="H40" i="2"/>
  <c r="G40" i="2"/>
  <c r="F40" i="2"/>
  <c r="E40" i="2"/>
  <c r="D43" i="2"/>
  <c r="D44" i="2"/>
  <c r="D45" i="2"/>
  <c r="D46" i="2"/>
  <c r="D42" i="2"/>
  <c r="G87" i="2" l="1"/>
  <c r="D84" i="2"/>
  <c r="D86" i="2"/>
  <c r="H87" i="2"/>
  <c r="D82" i="2"/>
  <c r="F87" i="2"/>
  <c r="D83" i="2"/>
  <c r="E87" i="2"/>
  <c r="D85" i="2"/>
  <c r="D40" i="2"/>
  <c r="D87" i="2" l="1"/>
  <c r="D28" i="2"/>
  <c r="D29" i="2"/>
  <c r="D30" i="2"/>
  <c r="D31" i="2"/>
  <c r="D27" i="2"/>
  <c r="H24" i="2"/>
  <c r="H74" i="2" s="1"/>
  <c r="G74" i="2"/>
  <c r="F24" i="2"/>
  <c r="F74" i="2" s="1"/>
  <c r="E24" i="2"/>
  <c r="E74" i="2" s="1"/>
  <c r="D20" i="2"/>
  <c r="D65" i="2" s="1"/>
  <c r="D21" i="2"/>
  <c r="D19" i="2"/>
  <c r="D24" i="2" s="1"/>
  <c r="G76" i="2" l="1"/>
  <c r="G78" i="2" s="1"/>
  <c r="H76" i="2"/>
  <c r="H78" i="2" s="1"/>
  <c r="F76" i="2"/>
  <c r="F78" i="2" s="1"/>
  <c r="E76" i="2"/>
  <c r="D74" i="2"/>
  <c r="D25" i="2"/>
  <c r="D76" i="2" l="1"/>
  <c r="E78" i="2"/>
  <c r="D78" i="2" s="1"/>
</calcChain>
</file>

<file path=xl/sharedStrings.xml><?xml version="1.0" encoding="utf-8"?>
<sst xmlns="http://schemas.openxmlformats.org/spreadsheetml/2006/main" count="203" uniqueCount="177">
  <si>
    <t>Коди</t>
  </si>
  <si>
    <t>Орган управління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</si>
  <si>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</si>
  <si>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</si>
  <si>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</si>
  <si>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</si>
  <si>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</si>
  <si>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</si>
  <si>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</si>
  <si>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Показники</t>
  </si>
  <si>
    <t>Код рядка</t>
  </si>
  <si>
    <t>І. Фінансові результати</t>
  </si>
  <si>
    <t>Дохід  (виручка) від реалізації продукції (товарів, робіт, послуг)</t>
  </si>
  <si>
    <t xml:space="preserve">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</si>
  <si>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</si>
  <si>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</si>
  <si>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</si>
  <si>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</si>
  <si>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</si>
  <si>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</si>
  <si>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</si>
  <si>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t xml:space="preserve">    Витрати на оплату праці</t>
  </si>
  <si>
    <t xml:space="preserve">    Відрахування на соціальні заходи</t>
  </si>
  <si>
    <t xml:space="preserve">    Амортизація</t>
  </si>
  <si>
    <t xml:space="preserve">    Інші операційні витрати</t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</si>
  <si>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</si>
  <si>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</si>
  <si>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</si>
  <si>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</si>
  <si>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</si>
  <si>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</si>
  <si>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</si>
  <si>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</si>
  <si>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t>Витрати на збут (сума рядків з 101 по 105):</t>
  </si>
  <si>
    <t>Інші операційні витрати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</si>
  <si>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</si>
  <si>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</si>
  <si>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</si>
  <si>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</si>
  <si>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 xml:space="preserve">      у тому числі:</t>
  </si>
  <si>
    <t xml:space="preserve">    дохід від реалізації фінансових інвестицій </t>
  </si>
  <si>
    <t xml:space="preserve">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</si>
  <si>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</si>
  <si>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</si>
  <si>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</si>
  <si>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</si>
  <si>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@@</t>
  </si>
  <si>
    <t xml:space="preserve">     прибуток</t>
  </si>
  <si>
    <t xml:space="preserve">     збиток</t>
  </si>
  <si>
    <t>Податок на прибуток</t>
  </si>
  <si>
    <t>Чистий:</t>
  </si>
  <si>
    <t xml:space="preserve">Відрахування частини прибутку до бюджету </t>
  </si>
  <si>
    <t>ІІ. Елементи операційних витрат 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</si>
  <si>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</si>
  <si>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</si>
  <si>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</si>
  <si>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</si>
  <si>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з 310 по 350)</t>
  </si>
  <si>
    <t>ІІІ. Капітальні інвестиції протягом року</t>
  </si>
  <si>
    <t>Капітальне будівництво</t>
  </si>
  <si>
    <t xml:space="preserve">   в т.ч за рахунок бюджетних коштів</t>
  </si>
  <si>
    <t>Придбання 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</si>
  <si>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</si>
  <si>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</si>
  <si>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</si>
  <si>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ІV.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</si>
  <si>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</si>
  <si>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</si>
  <si>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</si>
  <si>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</si>
  <si>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Підприємство    </t>
  </si>
  <si>
    <t>одиниця виміру: тис. гривень</t>
  </si>
  <si>
    <t>М.П.</t>
  </si>
  <si>
    <t>Комунальне підприємство "Ефект" Решетилівської міської ради Полтавської області</t>
  </si>
  <si>
    <t xml:space="preserve">Решетилівська міська рада Полтавської області </t>
  </si>
  <si>
    <t xml:space="preserve">Вид економ. діяльності  </t>
  </si>
  <si>
    <t xml:space="preserve">надання в оренду й експлуатацію власного чи орендованого нерухомого майна </t>
  </si>
  <si>
    <t>+380668727737</t>
  </si>
  <si>
    <t>Гриб Ростислав Миколайович</t>
  </si>
  <si>
    <t>68.20</t>
  </si>
  <si>
    <t>Комунальне господарство</t>
  </si>
  <si>
    <t>м. Решетилівка, вул. Покровська, 16</t>
  </si>
  <si>
    <t>Директор</t>
  </si>
  <si>
    <t>________________ Ростислав ГРИБ</t>
  </si>
  <si>
    <t>Головний бухгалтер</t>
  </si>
  <si>
    <t xml:space="preserve">________________Вікторія АРТЮХ </t>
  </si>
  <si>
    <t>За ЄДРПОУ</t>
  </si>
  <si>
    <t>Інші операційні витрати (сума рядків з 111 по 115)</t>
  </si>
  <si>
    <t>Адміністративні витрати  (сума рядків з 091 по 095)</t>
  </si>
  <si>
    <t>в т.ч за рахунок бюджетних коштів (сума рядків 411, 421, 431, 441, 451)</t>
  </si>
  <si>
    <r>
      <t>@</t>
    </r>
    <r>
      <rPr>
        <sz val="8.5"/>
        <color rgb="FF000000"/>
        <rFont val="Times New Roman"/>
        <family val="1"/>
        <charset val="204"/>
      </rPr>
      <t>010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</si>
  <si>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rgb="FF000000"/>
        <rFont val="Times New Roman"/>
        <family val="1"/>
        <charset val="204"/>
      </rPr>
      <t>015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</si>
  <si>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</si>
  <si>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</si>
  <si>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</si>
  <si>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</si>
  <si>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</si>
  <si>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</si>
  <si>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</si>
  <si>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</si>
  <si>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</si>
  <si>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</si>
  <si>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</si>
  <si>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</si>
  <si>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</si>
  <si>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</si>
  <si>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</si>
  <si>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</si>
  <si>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</si>
  <si>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</si>
  <si>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</si>
  <si>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</si>
  <si>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</si>
  <si>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</si>
  <si>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</si>
  <si>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</si>
  <si>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</si>
  <si>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</si>
  <si>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</si>
  <si>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</si>
  <si>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</si>
  <si>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</si>
  <si>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</si>
  <si>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</si>
  <si>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</si>
  <si>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</si>
  <si>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</si>
  <si>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</si>
  <si>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</si>
  <si>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</si>
  <si>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</si>
  <si>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</si>
  <si>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</si>
  <si>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</si>
  <si>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170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</si>
  <si>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</si>
  <si>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</si>
  <si>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</si>
  <si>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</si>
  <si>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</si>
  <si>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</si>
  <si>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</si>
  <si>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</si>
  <si>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</si>
  <si>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</si>
  <si>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</si>
  <si>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</si>
  <si>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</si>
  <si>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</si>
  <si>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</si>
  <si>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</si>
  <si>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</si>
  <si>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</si>
  <si>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</si>
  <si>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</si>
  <si>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</si>
  <si>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</si>
  <si>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451</t>
    </r>
    <r>
      <rPr>
        <sz val="8.5"/>
        <color rgb="FFFFFFFF"/>
        <rFont val="Times New Roman"/>
        <family val="1"/>
        <charset val="204"/>
      </rPr>
      <t>@</t>
    </r>
  </si>
  <si>
    <r>
      <t>Разом</t>
    </r>
    <r>
      <rPr>
        <b/>
        <sz val="8.5"/>
        <color theme="1"/>
        <rFont val="Times New Roman"/>
        <family val="1"/>
        <charset val="204"/>
      </rPr>
      <t xml:space="preserve"> </t>
    </r>
    <r>
      <rPr>
        <sz val="8.5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</si>
  <si>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8.5"/>
        <color theme="1"/>
        <rFont val="Times New Roman"/>
        <family val="1"/>
        <charset val="204"/>
      </rPr>
      <t>490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</si>
  <si>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</si>
  <si>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</si>
  <si>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</si>
  <si>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</si>
  <si>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540</t>
    </r>
    <r>
      <rPr>
        <sz val="8.5"/>
        <color rgb="FFFFFFFF"/>
        <rFont val="Times New Roman"/>
        <family val="1"/>
        <charset val="204"/>
      </rPr>
      <t>@</t>
    </r>
  </si>
  <si>
    <t xml:space="preserve">Фінансовий план підприємства на 2025 рік </t>
  </si>
  <si>
    <t>Плановий рік, усього</t>
  </si>
  <si>
    <t xml:space="preserve">У тому числі за кварталами
</t>
  </si>
  <si>
    <t>І</t>
  </si>
  <si>
    <t>ІІ</t>
  </si>
  <si>
    <t>ІІІ</t>
  </si>
  <si>
    <t>IV</t>
  </si>
  <si>
    <t xml:space="preserve">ЗАТВЕРДЖЕНО   </t>
  </si>
  <si>
    <t xml:space="preserve">скликання 27 вересня 2024р. №2001-49-VIII (49 сесія) </t>
  </si>
  <si>
    <t>рішення Решетилівської міської ради восьмого</t>
  </si>
  <si>
    <t xml:space="preserve">( у редакції рішення Решетилівської міської ради    </t>
  </si>
  <si>
    <t>VIII скликання  19 вересня 2025р.№2329-61-VIII ( 61 сесія)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</si>
</sst>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rgb="FFFFFFFF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view="pageLayout" zoomScaleNormal="100" workbookViewId="0">
      <selection activeCell="D21" sqref="D21"/>
    </sheetView>
  </sheetViews>
  <sheetFormatPr defaultRowHeight="15" x14ac:dyDescent="0.25"/>
  <cols>
    <col min="1" max="1" width="17.28515625" customWidth="1"/>
    <col min="2" max="2" width="31.85546875" customWidth="1"/>
    <col min="3" max="3" width="5.7109375" customWidth="1"/>
    <col min="4" max="4" width="7.85546875" customWidth="1"/>
    <col min="5" max="5" width="7" customWidth="1"/>
    <col min="6" max="6" width="7.42578125" customWidth="1"/>
    <col min="7" max="7" width="7.5703125" customWidth="1"/>
    <col min="8" max="8" width="8.5703125" customWidth="1"/>
  </cols>
  <sheetData>
    <row r="1" spans="1:8" ht="12.75" customHeight="1" x14ac:dyDescent="0.25">
      <c r="A1" s="21"/>
      <c r="B1" s="21"/>
      <c r="C1" s="21"/>
      <c r="D1" s="39" t="s">
        <v>172</v>
      </c>
      <c r="E1" s="39"/>
      <c r="F1" s="39"/>
      <c r="G1" s="39"/>
      <c r="H1" s="39"/>
    </row>
    <row r="2" spans="1:8" ht="11.25" customHeight="1" x14ac:dyDescent="0.25">
      <c r="A2" s="21"/>
      <c r="B2" s="21"/>
      <c r="C2" s="21"/>
      <c r="D2" s="39" t="s">
        <v>174</v>
      </c>
      <c r="E2" s="39"/>
      <c r="F2" s="39"/>
      <c r="G2" s="39"/>
      <c r="H2" s="39"/>
    </row>
    <row r="3" spans="1:8" ht="12" customHeight="1" x14ac:dyDescent="0.25">
      <c r="A3" s="21"/>
      <c r="B3" s="21"/>
      <c r="C3" s="21"/>
      <c r="D3" s="40" t="s">
        <v>173</v>
      </c>
      <c r="E3" s="40"/>
      <c r="F3" s="40"/>
      <c r="G3" s="40"/>
      <c r="H3" s="40"/>
    </row>
    <row r="4" spans="1:8" ht="12" customHeight="1" x14ac:dyDescent="0.25">
      <c r="A4" s="21"/>
      <c r="B4" s="21"/>
      <c r="C4" s="21"/>
      <c r="D4" s="39" t="s">
        <v>175</v>
      </c>
      <c r="E4" s="39"/>
      <c r="F4" s="39"/>
      <c r="G4" s="39"/>
      <c r="H4" s="39"/>
    </row>
    <row r="5" spans="1:8" ht="9.75" customHeight="1" x14ac:dyDescent="0.25">
      <c r="A5" s="21"/>
      <c r="B5" s="21"/>
      <c r="C5" s="21"/>
      <c r="D5" s="39" t="s">
        <v>176</v>
      </c>
      <c r="E5" s="39"/>
      <c r="F5" s="39"/>
      <c r="G5" s="39"/>
      <c r="H5" s="39"/>
    </row>
    <row r="6" spans="1:8" x14ac:dyDescent="0.25">
      <c r="A6" s="41" t="s">
        <v>165</v>
      </c>
      <c r="B6" s="41"/>
      <c r="C6" s="41"/>
      <c r="D6" s="41"/>
      <c r="E6" s="41"/>
      <c r="F6" s="41"/>
      <c r="G6" s="41"/>
      <c r="H6" s="41"/>
    </row>
    <row r="7" spans="1:8" ht="22.5" customHeight="1" x14ac:dyDescent="0.25">
      <c r="A7" s="1" t="s">
        <v>70</v>
      </c>
      <c r="B7" s="35" t="s">
        <v>73</v>
      </c>
      <c r="C7" s="35"/>
      <c r="D7" s="35"/>
      <c r="E7" s="35"/>
      <c r="F7" s="42" t="s">
        <v>0</v>
      </c>
      <c r="G7" s="43"/>
      <c r="H7" s="44"/>
    </row>
    <row r="8" spans="1:8" x14ac:dyDescent="0.25">
      <c r="A8" s="1" t="s">
        <v>1</v>
      </c>
      <c r="B8" s="35" t="s">
        <v>74</v>
      </c>
      <c r="C8" s="35"/>
      <c r="D8" s="35"/>
      <c r="E8" s="35"/>
      <c r="F8" s="33" t="s">
        <v>86</v>
      </c>
      <c r="G8" s="33"/>
      <c r="H8" s="24">
        <v>30614029</v>
      </c>
    </row>
    <row r="9" spans="1:8" x14ac:dyDescent="0.25">
      <c r="A9" s="1" t="s">
        <v>2</v>
      </c>
      <c r="B9" s="35" t="s">
        <v>80</v>
      </c>
      <c r="C9" s="35"/>
      <c r="D9" s="35"/>
      <c r="E9" s="35"/>
      <c r="F9" s="33" t="s">
        <v>3</v>
      </c>
      <c r="G9" s="33"/>
      <c r="H9" s="2"/>
    </row>
    <row r="10" spans="1:8" ht="24" x14ac:dyDescent="0.25">
      <c r="A10" s="1" t="s">
        <v>75</v>
      </c>
      <c r="B10" s="35" t="s">
        <v>76</v>
      </c>
      <c r="C10" s="35"/>
      <c r="D10" s="35"/>
      <c r="E10" s="35"/>
      <c r="F10" s="33" t="s">
        <v>4</v>
      </c>
      <c r="G10" s="33"/>
      <c r="H10" s="2"/>
    </row>
    <row r="11" spans="1:8" x14ac:dyDescent="0.25">
      <c r="A11" s="1" t="s">
        <v>5</v>
      </c>
      <c r="B11" s="35" t="s">
        <v>81</v>
      </c>
      <c r="C11" s="35"/>
      <c r="D11" s="35"/>
      <c r="E11" s="35"/>
      <c r="F11" s="33" t="s">
        <v>6</v>
      </c>
      <c r="G11" s="33"/>
      <c r="H11" s="3" t="s">
        <v>79</v>
      </c>
    </row>
    <row r="12" spans="1:8" x14ac:dyDescent="0.25">
      <c r="A12" s="1" t="s">
        <v>7</v>
      </c>
      <c r="B12" s="36" t="s">
        <v>77</v>
      </c>
      <c r="C12" s="36"/>
      <c r="D12" s="36"/>
      <c r="E12" s="36"/>
      <c r="F12" s="34"/>
      <c r="G12" s="34"/>
      <c r="H12" s="2"/>
    </row>
    <row r="13" spans="1:8" x14ac:dyDescent="0.25">
      <c r="A13" s="1" t="s">
        <v>8</v>
      </c>
      <c r="B13" s="35" t="s">
        <v>78</v>
      </c>
      <c r="C13" s="35"/>
      <c r="D13" s="35"/>
      <c r="E13" s="35"/>
      <c r="F13" s="34"/>
      <c r="G13" s="34"/>
      <c r="H13" s="2"/>
    </row>
    <row r="14" spans="1:8" x14ac:dyDescent="0.25">
      <c r="A14" s="27" t="s">
        <v>71</v>
      </c>
      <c r="B14" s="27"/>
      <c r="C14" s="20"/>
      <c r="D14" s="4"/>
      <c r="E14" s="37"/>
      <c r="F14" s="37"/>
      <c r="G14" s="4"/>
      <c r="H14" s="4"/>
    </row>
    <row r="15" spans="1:8" ht="12" customHeight="1" x14ac:dyDescent="0.25">
      <c r="A15" s="30" t="s">
        <v>9</v>
      </c>
      <c r="B15" s="30"/>
      <c r="C15" s="30" t="s">
        <v>10</v>
      </c>
      <c r="D15" s="30" t="s">
        <v>166</v>
      </c>
      <c r="E15" s="38" t="s">
        <v>167</v>
      </c>
      <c r="F15" s="38"/>
      <c r="G15" s="38"/>
      <c r="H15" s="38"/>
    </row>
    <row r="16" spans="1:8" ht="23.25" customHeight="1" x14ac:dyDescent="0.25">
      <c r="A16" s="30"/>
      <c r="B16" s="30"/>
      <c r="C16" s="30"/>
      <c r="D16" s="30"/>
      <c r="E16" s="5" t="s">
        <v>168</v>
      </c>
      <c r="F16" s="5" t="s">
        <v>169</v>
      </c>
      <c r="G16" s="5" t="s">
        <v>170</v>
      </c>
      <c r="H16" s="5" t="s">
        <v>171</v>
      </c>
    </row>
    <row r="17" spans="1:8" ht="14.25" customHeight="1" x14ac:dyDescent="0.25">
      <c r="A17" s="30">
        <v>1</v>
      </c>
      <c r="B17" s="30"/>
      <c r="C17" s="18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</row>
    <row r="18" spans="1:8" x14ac:dyDescent="0.25">
      <c r="A18" s="31" t="s">
        <v>11</v>
      </c>
      <c r="B18" s="31"/>
      <c r="C18" s="18"/>
      <c r="D18" s="5"/>
      <c r="E18" s="6"/>
      <c r="F18" s="6"/>
      <c r="G18" s="7"/>
      <c r="H18" s="7"/>
    </row>
    <row r="19" spans="1:8" ht="14.25" customHeight="1" x14ac:dyDescent="0.25">
      <c r="A19" s="26" t="s">
        <v>12</v>
      </c>
      <c r="B19" s="26"/>
      <c r="C19" s="8" t="s">
        <v>90</v>
      </c>
      <c r="D19" s="11">
        <f>SUM(E19:H19)</f>
        <v>18239.400000000001</v>
      </c>
      <c r="E19" s="5">
        <v>4178.2</v>
      </c>
      <c r="F19" s="9">
        <v>4635.3</v>
      </c>
      <c r="G19" s="10">
        <v>5318.7</v>
      </c>
      <c r="H19" s="10">
        <v>4107.2</v>
      </c>
    </row>
    <row r="20" spans="1:8" ht="14.25" customHeight="1" x14ac:dyDescent="0.25">
      <c r="A20" s="26" t="s">
        <v>13</v>
      </c>
      <c r="B20" s="26"/>
      <c r="C20" s="8" t="s">
        <v>91</v>
      </c>
      <c r="D20" s="22">
        <f t="shared" ref="D20:D21" si="0">SUM(E20:H20)</f>
        <v>16573.3</v>
      </c>
      <c r="E20" s="11">
        <v>3657.3</v>
      </c>
      <c r="F20" s="11">
        <v>4270.3</v>
      </c>
      <c r="G20" s="10">
        <v>4948.1000000000004</v>
      </c>
      <c r="H20" s="10">
        <v>3697.6</v>
      </c>
    </row>
    <row r="21" spans="1:8" ht="14.25" customHeight="1" x14ac:dyDescent="0.25">
      <c r="A21" s="26" t="s">
        <v>14</v>
      </c>
      <c r="B21" s="26"/>
      <c r="C21" s="8" t="s">
        <v>92</v>
      </c>
      <c r="D21" s="22">
        <f t="shared" si="0"/>
        <v>333.5</v>
      </c>
      <c r="E21" s="5">
        <v>103.8</v>
      </c>
      <c r="F21" s="9">
        <v>73</v>
      </c>
      <c r="G21" s="10">
        <v>75.2</v>
      </c>
      <c r="H21" s="10">
        <v>81.5</v>
      </c>
    </row>
    <row r="22" spans="1:8" ht="14.25" customHeight="1" x14ac:dyDescent="0.25">
      <c r="A22" s="26" t="s">
        <v>15</v>
      </c>
      <c r="B22" s="26"/>
      <c r="C22" s="8" t="s">
        <v>93</v>
      </c>
      <c r="D22" s="22"/>
      <c r="E22" s="5"/>
      <c r="F22" s="5"/>
      <c r="G22" s="12"/>
      <c r="H22" s="10"/>
    </row>
    <row r="23" spans="1:8" ht="14.25" customHeight="1" x14ac:dyDescent="0.25">
      <c r="A23" s="26" t="s">
        <v>16</v>
      </c>
      <c r="B23" s="26"/>
      <c r="C23" s="8" t="s">
        <v>94</v>
      </c>
      <c r="D23" s="22"/>
      <c r="E23" s="9"/>
      <c r="F23" s="9"/>
      <c r="G23" s="10"/>
      <c r="H23" s="10"/>
    </row>
    <row r="24" spans="1:8" ht="19.5" customHeight="1" x14ac:dyDescent="0.25">
      <c r="A24" s="26" t="s">
        <v>17</v>
      </c>
      <c r="B24" s="26"/>
      <c r="C24" s="8" t="s">
        <v>95</v>
      </c>
      <c r="D24" s="22">
        <f>D19</f>
        <v>18239.400000000001</v>
      </c>
      <c r="E24" s="5">
        <f>E19</f>
        <v>4178.2</v>
      </c>
      <c r="F24" s="9">
        <f>F19</f>
        <v>4635.3</v>
      </c>
      <c r="G24" s="10">
        <f>G19</f>
        <v>5318.7</v>
      </c>
      <c r="H24" s="10">
        <f>H19</f>
        <v>4107.2</v>
      </c>
    </row>
    <row r="25" spans="1:8" ht="14.25" customHeight="1" x14ac:dyDescent="0.25">
      <c r="A25" s="26" t="s">
        <v>18</v>
      </c>
      <c r="B25" s="26"/>
      <c r="C25" s="8" t="s">
        <v>96</v>
      </c>
      <c r="D25" s="22">
        <f>SUM(E25:H25)</f>
        <v>14147.300000000001</v>
      </c>
      <c r="E25" s="9">
        <f>E27+E28+E29+E31+49.8</f>
        <v>3248.7000000000003</v>
      </c>
      <c r="F25" s="9">
        <f t="shared" ref="F25:H25" si="1">F27+F28+F29+F31+49.8</f>
        <v>3689.3</v>
      </c>
      <c r="G25" s="9">
        <f t="shared" si="1"/>
        <v>4107.2</v>
      </c>
      <c r="H25" s="9">
        <f t="shared" si="1"/>
        <v>3102.1000000000004</v>
      </c>
    </row>
    <row r="26" spans="1:8" ht="14.25" customHeight="1" x14ac:dyDescent="0.25">
      <c r="A26" s="26" t="s">
        <v>19</v>
      </c>
      <c r="B26" s="26"/>
      <c r="C26" s="18"/>
      <c r="D26" s="22"/>
      <c r="E26" s="5"/>
      <c r="F26" s="5"/>
      <c r="G26" s="9"/>
      <c r="H26" s="10"/>
    </row>
    <row r="27" spans="1:8" ht="14.25" customHeight="1" x14ac:dyDescent="0.25">
      <c r="A27" s="26" t="s">
        <v>20</v>
      </c>
      <c r="B27" s="26"/>
      <c r="C27" s="8" t="s">
        <v>97</v>
      </c>
      <c r="D27" s="25">
        <f>SUM(E27:H27)</f>
        <v>3387.5000000000005</v>
      </c>
      <c r="E27" s="13">
        <v>647.6</v>
      </c>
      <c r="F27" s="10">
        <v>896.2</v>
      </c>
      <c r="G27" s="10">
        <v>1302.8</v>
      </c>
      <c r="H27" s="10">
        <v>540.9</v>
      </c>
    </row>
    <row r="28" spans="1:8" ht="14.25" customHeight="1" x14ac:dyDescent="0.25">
      <c r="A28" s="26" t="s">
        <v>21</v>
      </c>
      <c r="B28" s="26"/>
      <c r="C28" s="8" t="s">
        <v>98</v>
      </c>
      <c r="D28" s="25">
        <f t="shared" ref="D28:D31" si="2">SUM(E28:H28)</f>
        <v>8232.6</v>
      </c>
      <c r="E28" s="10">
        <v>2048.8000000000002</v>
      </c>
      <c r="F28" s="10">
        <v>2048.8000000000002</v>
      </c>
      <c r="G28" s="10">
        <v>2086.1999999999998</v>
      </c>
      <c r="H28" s="10">
        <v>2048.8000000000002</v>
      </c>
    </row>
    <row r="29" spans="1:8" ht="14.25" customHeight="1" x14ac:dyDescent="0.25">
      <c r="A29" s="26" t="s">
        <v>22</v>
      </c>
      <c r="B29" s="26"/>
      <c r="C29" s="8" t="s">
        <v>99</v>
      </c>
      <c r="D29" s="25">
        <f t="shared" si="2"/>
        <v>1819.6</v>
      </c>
      <c r="E29" s="10">
        <v>453</v>
      </c>
      <c r="F29" s="10">
        <v>453</v>
      </c>
      <c r="G29" s="10">
        <v>460.6</v>
      </c>
      <c r="H29" s="10">
        <v>453</v>
      </c>
    </row>
    <row r="30" spans="1:8" ht="14.25" customHeight="1" x14ac:dyDescent="0.25">
      <c r="A30" s="26" t="s">
        <v>23</v>
      </c>
      <c r="B30" s="26"/>
      <c r="C30" s="8" t="s">
        <v>100</v>
      </c>
      <c r="D30" s="25">
        <f t="shared" si="2"/>
        <v>1021.2</v>
      </c>
      <c r="E30" s="10">
        <v>255.3</v>
      </c>
      <c r="F30" s="10">
        <v>255.3</v>
      </c>
      <c r="G30" s="10">
        <v>255.3</v>
      </c>
      <c r="H30" s="10">
        <v>255.3</v>
      </c>
    </row>
    <row r="31" spans="1:8" ht="14.25" customHeight="1" x14ac:dyDescent="0.25">
      <c r="A31" s="26" t="s">
        <v>24</v>
      </c>
      <c r="B31" s="26"/>
      <c r="C31" s="8" t="s">
        <v>101</v>
      </c>
      <c r="D31" s="25">
        <f t="shared" si="2"/>
        <v>508.40000000000003</v>
      </c>
      <c r="E31" s="14">
        <v>49.5</v>
      </c>
      <c r="F31" s="10">
        <v>241.5</v>
      </c>
      <c r="G31" s="10">
        <v>207.8</v>
      </c>
      <c r="H31" s="10">
        <v>9.6</v>
      </c>
    </row>
    <row r="32" spans="1:8" ht="14.25" customHeight="1" x14ac:dyDescent="0.25">
      <c r="A32" s="26" t="s">
        <v>25</v>
      </c>
      <c r="B32" s="26"/>
      <c r="C32" s="18"/>
      <c r="D32" s="22"/>
      <c r="E32" s="9"/>
      <c r="F32" s="9"/>
      <c r="G32" s="9"/>
      <c r="H32" s="9"/>
    </row>
    <row r="33" spans="1:8" ht="14.25" customHeight="1" x14ac:dyDescent="0.25">
      <c r="A33" s="26" t="s">
        <v>26</v>
      </c>
      <c r="B33" s="26"/>
      <c r="C33" s="8" t="s">
        <v>102</v>
      </c>
      <c r="D33" s="22"/>
      <c r="E33" s="9"/>
      <c r="F33" s="9"/>
      <c r="G33" s="9"/>
      <c r="H33" s="9"/>
    </row>
    <row r="34" spans="1:8" ht="14.25" customHeight="1" x14ac:dyDescent="0.25">
      <c r="A34" s="26" t="s">
        <v>27</v>
      </c>
      <c r="B34" s="26"/>
      <c r="C34" s="8" t="s">
        <v>103</v>
      </c>
      <c r="D34" s="22"/>
      <c r="E34" s="9"/>
      <c r="F34" s="9"/>
      <c r="G34" s="9"/>
      <c r="H34" s="9"/>
    </row>
    <row r="35" spans="1:8" ht="14.25" customHeight="1" x14ac:dyDescent="0.25">
      <c r="A35" s="26" t="s">
        <v>28</v>
      </c>
      <c r="B35" s="26"/>
      <c r="C35" s="8" t="s">
        <v>104</v>
      </c>
      <c r="D35" s="22"/>
      <c r="E35" s="9"/>
      <c r="F35" s="9"/>
      <c r="G35" s="9"/>
      <c r="H35" s="9"/>
    </row>
    <row r="36" spans="1:8" ht="14.25" customHeight="1" x14ac:dyDescent="0.25">
      <c r="A36" s="26" t="s">
        <v>29</v>
      </c>
      <c r="B36" s="26"/>
      <c r="C36" s="18"/>
      <c r="D36" s="22"/>
      <c r="E36" s="9"/>
      <c r="F36" s="9"/>
      <c r="G36" s="9"/>
      <c r="H36" s="9"/>
    </row>
    <row r="37" spans="1:8" ht="14.25" customHeight="1" x14ac:dyDescent="0.25">
      <c r="A37" s="26" t="s">
        <v>30</v>
      </c>
      <c r="B37" s="26"/>
      <c r="C37" s="8" t="s">
        <v>105</v>
      </c>
      <c r="D37" s="22"/>
      <c r="E37" s="9"/>
      <c r="F37" s="9"/>
      <c r="G37" s="9"/>
      <c r="H37" s="9"/>
    </row>
    <row r="38" spans="1:8" ht="14.25" customHeight="1" x14ac:dyDescent="0.25">
      <c r="A38" s="26" t="s">
        <v>31</v>
      </c>
      <c r="B38" s="26"/>
      <c r="C38" s="8" t="s">
        <v>106</v>
      </c>
      <c r="D38" s="22"/>
      <c r="E38" s="9"/>
      <c r="F38" s="9"/>
      <c r="G38" s="9"/>
      <c r="H38" s="9"/>
    </row>
    <row r="39" spans="1:8" ht="14.25" customHeight="1" x14ac:dyDescent="0.25">
      <c r="A39" s="26" t="s">
        <v>32</v>
      </c>
      <c r="B39" s="26"/>
      <c r="C39" s="8" t="s">
        <v>107</v>
      </c>
      <c r="D39" s="22"/>
      <c r="E39" s="9"/>
      <c r="F39" s="9"/>
      <c r="G39" s="9"/>
      <c r="H39" s="9"/>
    </row>
    <row r="40" spans="1:8" ht="14.25" customHeight="1" x14ac:dyDescent="0.25">
      <c r="A40" s="26" t="s">
        <v>88</v>
      </c>
      <c r="B40" s="26"/>
      <c r="C40" s="8" t="s">
        <v>108</v>
      </c>
      <c r="D40" s="22">
        <f>SUM(E40:H40)</f>
        <v>4073.0000000000005</v>
      </c>
      <c r="E40" s="10">
        <f>E42+E43+E44+E46</f>
        <v>927.90000000000009</v>
      </c>
      <c r="F40" s="10">
        <f>F42+F43+F44+F46</f>
        <v>933.90000000000009</v>
      </c>
      <c r="G40" s="10">
        <f>G42+G43+G44+G46</f>
        <v>1206.8000000000002</v>
      </c>
      <c r="H40" s="10">
        <f>H42+H43+H44+H46</f>
        <v>1004.4000000000001</v>
      </c>
    </row>
    <row r="41" spans="1:8" ht="14.25" customHeight="1" x14ac:dyDescent="0.25">
      <c r="A41" s="26" t="s">
        <v>19</v>
      </c>
      <c r="B41" s="26"/>
      <c r="C41" s="18"/>
      <c r="D41" s="22"/>
      <c r="E41" s="10"/>
      <c r="F41" s="10"/>
      <c r="G41" s="10"/>
      <c r="H41" s="10"/>
    </row>
    <row r="42" spans="1:8" ht="14.25" customHeight="1" x14ac:dyDescent="0.25">
      <c r="A42" s="26" t="s">
        <v>20</v>
      </c>
      <c r="B42" s="26"/>
      <c r="C42" s="8" t="s">
        <v>109</v>
      </c>
      <c r="D42" s="25">
        <f>SUM(E42:H42)</f>
        <v>82.7</v>
      </c>
      <c r="E42" s="10">
        <v>33.9</v>
      </c>
      <c r="F42" s="10">
        <v>12.1</v>
      </c>
      <c r="G42" s="10">
        <v>11.6</v>
      </c>
      <c r="H42" s="10">
        <v>25.1</v>
      </c>
    </row>
    <row r="43" spans="1:8" ht="14.25" customHeight="1" x14ac:dyDescent="0.25">
      <c r="A43" s="26" t="s">
        <v>21</v>
      </c>
      <c r="B43" s="26"/>
      <c r="C43" s="8" t="s">
        <v>110</v>
      </c>
      <c r="D43" s="25">
        <f t="shared" ref="D43:D46" si="3">SUM(E43:H43)</f>
        <v>3174.1000000000004</v>
      </c>
      <c r="E43" s="10">
        <v>698.2</v>
      </c>
      <c r="F43" s="13">
        <v>742.2</v>
      </c>
      <c r="G43" s="10">
        <v>947.5</v>
      </c>
      <c r="H43" s="10">
        <v>786.2</v>
      </c>
    </row>
    <row r="44" spans="1:8" ht="14.25" customHeight="1" x14ac:dyDescent="0.25">
      <c r="A44" s="26" t="s">
        <v>22</v>
      </c>
      <c r="B44" s="26"/>
      <c r="C44" s="8" t="s">
        <v>111</v>
      </c>
      <c r="D44" s="25">
        <f t="shared" si="3"/>
        <v>699.6</v>
      </c>
      <c r="E44" s="10">
        <v>153.6</v>
      </c>
      <c r="F44" s="10">
        <v>163.6</v>
      </c>
      <c r="G44" s="10">
        <v>208.8</v>
      </c>
      <c r="H44" s="10">
        <v>173.6</v>
      </c>
    </row>
    <row r="45" spans="1:8" ht="14.25" customHeight="1" x14ac:dyDescent="0.25">
      <c r="A45" s="26" t="s">
        <v>23</v>
      </c>
      <c r="B45" s="26"/>
      <c r="C45" s="8" t="s">
        <v>112</v>
      </c>
      <c r="D45" s="25">
        <f t="shared" si="3"/>
        <v>10.4</v>
      </c>
      <c r="E45" s="10">
        <v>2.6</v>
      </c>
      <c r="F45" s="10">
        <v>2.6</v>
      </c>
      <c r="G45" s="10">
        <v>2.6</v>
      </c>
      <c r="H45" s="10">
        <v>2.6</v>
      </c>
    </row>
    <row r="46" spans="1:8" ht="14.25" customHeight="1" x14ac:dyDescent="0.25">
      <c r="A46" s="26" t="s">
        <v>24</v>
      </c>
      <c r="B46" s="26"/>
      <c r="C46" s="8" t="s">
        <v>113</v>
      </c>
      <c r="D46" s="25">
        <f t="shared" si="3"/>
        <v>116.6</v>
      </c>
      <c r="E46" s="13">
        <v>42.2</v>
      </c>
      <c r="F46" s="10">
        <v>16</v>
      </c>
      <c r="G46" s="10">
        <v>38.9</v>
      </c>
      <c r="H46" s="10">
        <v>19.5</v>
      </c>
    </row>
    <row r="47" spans="1:8" ht="14.25" customHeight="1" x14ac:dyDescent="0.25">
      <c r="A47" s="26" t="s">
        <v>33</v>
      </c>
      <c r="B47" s="26"/>
      <c r="C47" s="8" t="s">
        <v>114</v>
      </c>
      <c r="D47" s="25"/>
      <c r="E47" s="10"/>
      <c r="F47" s="10"/>
      <c r="G47" s="10"/>
      <c r="H47" s="10"/>
    </row>
    <row r="48" spans="1:8" ht="14.25" customHeight="1" x14ac:dyDescent="0.25">
      <c r="A48" s="26" t="s">
        <v>19</v>
      </c>
      <c r="B48" s="26"/>
      <c r="C48" s="18"/>
      <c r="D48" s="22"/>
      <c r="E48" s="9"/>
      <c r="F48" s="9"/>
      <c r="G48" s="9"/>
      <c r="H48" s="9"/>
    </row>
    <row r="49" spans="1:8" ht="14.25" customHeight="1" x14ac:dyDescent="0.25">
      <c r="A49" s="26" t="s">
        <v>20</v>
      </c>
      <c r="B49" s="26"/>
      <c r="C49" s="8" t="s">
        <v>115</v>
      </c>
      <c r="D49" s="22"/>
      <c r="E49" s="9"/>
      <c r="F49" s="9"/>
      <c r="G49" s="9"/>
      <c r="H49" s="9"/>
    </row>
    <row r="50" spans="1:8" ht="14.25" customHeight="1" x14ac:dyDescent="0.25">
      <c r="A50" s="26" t="s">
        <v>21</v>
      </c>
      <c r="B50" s="26"/>
      <c r="C50" s="8" t="s">
        <v>116</v>
      </c>
      <c r="D50" s="22"/>
      <c r="E50" s="9"/>
      <c r="F50" s="9"/>
      <c r="G50" s="9"/>
      <c r="H50" s="9"/>
    </row>
    <row r="51" spans="1:8" ht="14.25" customHeight="1" x14ac:dyDescent="0.25">
      <c r="A51" s="26" t="s">
        <v>22</v>
      </c>
      <c r="B51" s="26"/>
      <c r="C51" s="8" t="s">
        <v>117</v>
      </c>
      <c r="D51" s="22"/>
      <c r="E51" s="9"/>
      <c r="F51" s="9"/>
      <c r="G51" s="9"/>
      <c r="H51" s="9"/>
    </row>
    <row r="52" spans="1:8" ht="14.25" customHeight="1" x14ac:dyDescent="0.25">
      <c r="A52" s="26" t="s">
        <v>23</v>
      </c>
      <c r="B52" s="26"/>
      <c r="C52" s="8" t="s">
        <v>118</v>
      </c>
      <c r="D52" s="22"/>
      <c r="E52" s="9"/>
      <c r="F52" s="9"/>
      <c r="G52" s="9"/>
      <c r="H52" s="9"/>
    </row>
    <row r="53" spans="1:8" ht="14.25" customHeight="1" x14ac:dyDescent="0.25">
      <c r="A53" s="26" t="s">
        <v>24</v>
      </c>
      <c r="B53" s="26"/>
      <c r="C53" s="8" t="s">
        <v>119</v>
      </c>
      <c r="D53" s="22"/>
      <c r="E53" s="9"/>
      <c r="F53" s="9"/>
      <c r="G53" s="9"/>
      <c r="H53" s="9"/>
    </row>
    <row r="54" spans="1:8" ht="14.25" customHeight="1" x14ac:dyDescent="0.25">
      <c r="A54" s="26" t="s">
        <v>87</v>
      </c>
      <c r="B54" s="26"/>
      <c r="C54" s="8" t="s">
        <v>120</v>
      </c>
      <c r="D54" s="22"/>
      <c r="E54" s="9"/>
      <c r="F54" s="9"/>
      <c r="G54" s="9"/>
      <c r="H54" s="9"/>
    </row>
    <row r="55" spans="1:8" ht="14.25" customHeight="1" x14ac:dyDescent="0.25">
      <c r="A55" s="26" t="s">
        <v>19</v>
      </c>
      <c r="B55" s="26"/>
      <c r="C55" s="18"/>
      <c r="D55" s="22"/>
      <c r="E55" s="9"/>
      <c r="F55" s="9"/>
      <c r="G55" s="9"/>
      <c r="H55" s="9"/>
    </row>
    <row r="56" spans="1:8" ht="14.25" customHeight="1" x14ac:dyDescent="0.25">
      <c r="A56" s="26" t="s">
        <v>20</v>
      </c>
      <c r="B56" s="26"/>
      <c r="C56" s="8" t="s">
        <v>121</v>
      </c>
      <c r="D56" s="22"/>
      <c r="E56" s="9"/>
      <c r="F56" s="9"/>
      <c r="G56" s="9"/>
      <c r="H56" s="9"/>
    </row>
    <row r="57" spans="1:8" ht="14.25" customHeight="1" x14ac:dyDescent="0.25">
      <c r="A57" s="26" t="s">
        <v>21</v>
      </c>
      <c r="B57" s="26"/>
      <c r="C57" s="8" t="s">
        <v>122</v>
      </c>
      <c r="D57" s="22"/>
      <c r="E57" s="9"/>
      <c r="F57" s="9"/>
      <c r="G57" s="9"/>
      <c r="H57" s="9"/>
    </row>
    <row r="58" spans="1:8" ht="14.25" customHeight="1" x14ac:dyDescent="0.25">
      <c r="A58" s="26" t="s">
        <v>22</v>
      </c>
      <c r="B58" s="26"/>
      <c r="C58" s="8" t="s">
        <v>123</v>
      </c>
      <c r="D58" s="22"/>
      <c r="E58" s="9"/>
      <c r="F58" s="9"/>
      <c r="G58" s="9"/>
      <c r="H58" s="9"/>
    </row>
    <row r="59" spans="1:8" ht="14.25" customHeight="1" x14ac:dyDescent="0.25">
      <c r="A59" s="26" t="s">
        <v>23</v>
      </c>
      <c r="B59" s="26"/>
      <c r="C59" s="8" t="s">
        <v>124</v>
      </c>
      <c r="D59" s="22"/>
      <c r="E59" s="9"/>
      <c r="F59" s="9"/>
      <c r="G59" s="9"/>
      <c r="H59" s="9"/>
    </row>
    <row r="60" spans="1:8" ht="14.25" customHeight="1" x14ac:dyDescent="0.25">
      <c r="A60" s="26" t="s">
        <v>24</v>
      </c>
      <c r="B60" s="26"/>
      <c r="C60" s="8" t="s">
        <v>125</v>
      </c>
      <c r="D60" s="22"/>
      <c r="E60" s="9"/>
      <c r="F60" s="9"/>
      <c r="G60" s="9"/>
      <c r="H60" s="9"/>
    </row>
    <row r="61" spans="1:8" ht="14.25" customHeight="1" x14ac:dyDescent="0.25">
      <c r="A61" s="26" t="s">
        <v>35</v>
      </c>
      <c r="B61" s="26"/>
      <c r="C61" s="18"/>
      <c r="D61" s="22"/>
      <c r="E61" s="9"/>
      <c r="F61" s="9"/>
      <c r="G61" s="9"/>
      <c r="H61" s="9"/>
    </row>
    <row r="62" spans="1:8" ht="14.25" customHeight="1" x14ac:dyDescent="0.25">
      <c r="A62" s="26" t="s">
        <v>26</v>
      </c>
      <c r="B62" s="26"/>
      <c r="C62" s="8" t="s">
        <v>126</v>
      </c>
      <c r="D62" s="22"/>
      <c r="E62" s="9"/>
      <c r="F62" s="9"/>
      <c r="G62" s="9"/>
      <c r="H62" s="9"/>
    </row>
    <row r="63" spans="1:8" ht="14.25" customHeight="1" x14ac:dyDescent="0.25">
      <c r="A63" s="26" t="s">
        <v>27</v>
      </c>
      <c r="B63" s="26"/>
      <c r="C63" s="8" t="s">
        <v>127</v>
      </c>
      <c r="D63" s="22"/>
      <c r="E63" s="9"/>
      <c r="F63" s="9"/>
      <c r="G63" s="9"/>
      <c r="H63" s="9"/>
    </row>
    <row r="64" spans="1:8" ht="14.25" customHeight="1" x14ac:dyDescent="0.25">
      <c r="A64" s="26" t="s">
        <v>36</v>
      </c>
      <c r="B64" s="26"/>
      <c r="C64" s="8" t="s">
        <v>128</v>
      </c>
      <c r="D64" s="22"/>
      <c r="E64" s="9"/>
      <c r="F64" s="9"/>
      <c r="G64" s="9"/>
      <c r="H64" s="9"/>
    </row>
    <row r="65" spans="1:8" ht="14.25" customHeight="1" x14ac:dyDescent="0.25">
      <c r="A65" s="26" t="s">
        <v>37</v>
      </c>
      <c r="B65" s="26"/>
      <c r="C65" s="8" t="s">
        <v>129</v>
      </c>
      <c r="D65" s="22">
        <f>D20</f>
        <v>16573.3</v>
      </c>
      <c r="E65" s="5">
        <f>E20</f>
        <v>3657.3</v>
      </c>
      <c r="F65" s="5">
        <f>F20</f>
        <v>4270.3</v>
      </c>
      <c r="G65" s="9">
        <f>G20</f>
        <v>4948.1000000000004</v>
      </c>
      <c r="H65" s="9">
        <f>H20</f>
        <v>3697.6</v>
      </c>
    </row>
    <row r="66" spans="1:8" ht="14.25" customHeight="1" x14ac:dyDescent="0.25">
      <c r="A66" s="26" t="s">
        <v>38</v>
      </c>
      <c r="B66" s="26"/>
      <c r="C66" s="8" t="s">
        <v>130</v>
      </c>
      <c r="D66" s="25">
        <f>D69</f>
        <v>889.6</v>
      </c>
      <c r="E66" s="13">
        <f>E69</f>
        <v>222.4</v>
      </c>
      <c r="F66" s="13">
        <f>F69</f>
        <v>222.4</v>
      </c>
      <c r="G66" s="10">
        <f>G69</f>
        <v>222.4</v>
      </c>
      <c r="H66" s="10">
        <f>H69</f>
        <v>222.4</v>
      </c>
    </row>
    <row r="67" spans="1:8" ht="14.25" customHeight="1" x14ac:dyDescent="0.25">
      <c r="A67" s="26" t="s">
        <v>39</v>
      </c>
      <c r="B67" s="26"/>
      <c r="C67" s="18"/>
      <c r="D67" s="25"/>
      <c r="E67" s="13"/>
      <c r="F67" s="13"/>
      <c r="G67" s="10"/>
      <c r="H67" s="10"/>
    </row>
    <row r="68" spans="1:8" ht="14.25" customHeight="1" x14ac:dyDescent="0.25">
      <c r="A68" s="26" t="s">
        <v>40</v>
      </c>
      <c r="B68" s="26"/>
      <c r="C68" s="8" t="s">
        <v>131</v>
      </c>
      <c r="D68" s="25"/>
      <c r="E68" s="13"/>
      <c r="F68" s="13"/>
      <c r="G68" s="10"/>
      <c r="H68" s="10"/>
    </row>
    <row r="69" spans="1:8" ht="14.25" customHeight="1" x14ac:dyDescent="0.25">
      <c r="A69" s="26" t="s">
        <v>41</v>
      </c>
      <c r="B69" s="26"/>
      <c r="C69" s="8" t="s">
        <v>132</v>
      </c>
      <c r="D69" s="25">
        <f>SUM(E69:H69)</f>
        <v>889.6</v>
      </c>
      <c r="E69" s="13">
        <v>222.4</v>
      </c>
      <c r="F69" s="13">
        <v>222.4</v>
      </c>
      <c r="G69" s="10">
        <v>222.4</v>
      </c>
      <c r="H69" s="10">
        <v>222.4</v>
      </c>
    </row>
    <row r="70" spans="1:8" ht="14.25" customHeight="1" x14ac:dyDescent="0.25">
      <c r="A70" s="26" t="s">
        <v>42</v>
      </c>
      <c r="B70" s="26"/>
      <c r="C70" s="8" t="s">
        <v>133</v>
      </c>
      <c r="D70" s="25"/>
      <c r="E70" s="13"/>
      <c r="F70" s="13"/>
      <c r="G70" s="10"/>
      <c r="H70" s="10"/>
    </row>
    <row r="71" spans="1:8" ht="14.25" customHeight="1" x14ac:dyDescent="0.25">
      <c r="A71" s="26" t="s">
        <v>43</v>
      </c>
      <c r="B71" s="26"/>
      <c r="C71" s="8" t="s">
        <v>134</v>
      </c>
      <c r="D71" s="22"/>
      <c r="E71" s="5"/>
      <c r="F71" s="5"/>
      <c r="G71" s="9"/>
      <c r="H71" s="9"/>
    </row>
    <row r="72" spans="1:8" ht="14.25" customHeight="1" x14ac:dyDescent="0.25">
      <c r="A72" s="26" t="s">
        <v>44</v>
      </c>
      <c r="B72" s="26"/>
      <c r="C72" s="8" t="s">
        <v>135</v>
      </c>
      <c r="D72" s="22"/>
      <c r="E72" s="5"/>
      <c r="F72" s="5"/>
      <c r="G72" s="9"/>
      <c r="H72" s="9"/>
    </row>
    <row r="73" spans="1:8" ht="14.25" customHeight="1" x14ac:dyDescent="0.25">
      <c r="A73" s="26" t="s">
        <v>45</v>
      </c>
      <c r="B73" s="26"/>
      <c r="C73" s="8" t="s">
        <v>46</v>
      </c>
      <c r="D73" s="22"/>
      <c r="E73" s="5"/>
      <c r="F73" s="5"/>
      <c r="G73" s="9"/>
      <c r="H73" s="9"/>
    </row>
    <row r="74" spans="1:8" ht="14.25" customHeight="1" x14ac:dyDescent="0.25">
      <c r="A74" s="26" t="s">
        <v>47</v>
      </c>
      <c r="B74" s="26"/>
      <c r="C74" s="8" t="s">
        <v>136</v>
      </c>
      <c r="D74" s="22">
        <f>SUM(E74:H74)</f>
        <v>19.099999999998545</v>
      </c>
      <c r="E74" s="9">
        <f>E24-E25-E40</f>
        <v>1.5999999999994543</v>
      </c>
      <c r="F74" s="9">
        <f>F24-F25-F40</f>
        <v>12.099999999999909</v>
      </c>
      <c r="G74" s="10">
        <f>G24-G25-G40</f>
        <v>4.6999999999998181</v>
      </c>
      <c r="H74" s="9">
        <f>H24-H25-H40</f>
        <v>0.69999999999936335</v>
      </c>
    </row>
    <row r="75" spans="1:8" ht="14.25" customHeight="1" x14ac:dyDescent="0.25">
      <c r="A75" s="26" t="s">
        <v>48</v>
      </c>
      <c r="B75" s="26"/>
      <c r="C75" s="8" t="s">
        <v>137</v>
      </c>
      <c r="D75" s="22"/>
      <c r="E75" s="9"/>
      <c r="F75" s="9"/>
      <c r="G75" s="10"/>
      <c r="H75" s="9"/>
    </row>
    <row r="76" spans="1:8" ht="14.25" customHeight="1" x14ac:dyDescent="0.25">
      <c r="A76" s="26" t="s">
        <v>49</v>
      </c>
      <c r="B76" s="26"/>
      <c r="C76" s="8" t="s">
        <v>138</v>
      </c>
      <c r="D76" s="22">
        <f>SUM(E76:H76)</f>
        <v>3.4379999999997377</v>
      </c>
      <c r="E76" s="9">
        <f>E74*0.18</f>
        <v>0.28799999999990178</v>
      </c>
      <c r="F76" s="9">
        <f>F74*0.18</f>
        <v>2.1779999999999835</v>
      </c>
      <c r="G76" s="10">
        <f>G74*0.18</f>
        <v>0.84599999999996722</v>
      </c>
      <c r="H76" s="9">
        <f>H74*0.18</f>
        <v>0.1259999999998854</v>
      </c>
    </row>
    <row r="77" spans="1:8" ht="14.25" customHeight="1" x14ac:dyDescent="0.25">
      <c r="A77" s="26" t="s">
        <v>50</v>
      </c>
      <c r="B77" s="26"/>
      <c r="C77" s="18"/>
      <c r="D77" s="22"/>
      <c r="E77" s="5"/>
      <c r="F77" s="5"/>
      <c r="G77" s="10"/>
      <c r="H77" s="9"/>
    </row>
    <row r="78" spans="1:8" ht="14.25" customHeight="1" x14ac:dyDescent="0.25">
      <c r="A78" s="26" t="s">
        <v>26</v>
      </c>
      <c r="B78" s="26"/>
      <c r="C78" s="8" t="s">
        <v>139</v>
      </c>
      <c r="D78" s="22">
        <f>SUM(E78:H78)</f>
        <v>15.661999999998807</v>
      </c>
      <c r="E78" s="9">
        <f>E74-E76</f>
        <v>1.3119999999995526</v>
      </c>
      <c r="F78" s="9">
        <f t="shared" ref="F78:H78" si="4">F74-F76</f>
        <v>9.921999999999926</v>
      </c>
      <c r="G78" s="9">
        <f t="shared" si="4"/>
        <v>3.8539999999998509</v>
      </c>
      <c r="H78" s="9">
        <f t="shared" si="4"/>
        <v>0.57399999999947793</v>
      </c>
    </row>
    <row r="79" spans="1:8" ht="14.25" customHeight="1" x14ac:dyDescent="0.25">
      <c r="A79" s="26" t="s">
        <v>27</v>
      </c>
      <c r="B79" s="26"/>
      <c r="C79" s="8" t="s">
        <v>140</v>
      </c>
      <c r="D79" s="22"/>
      <c r="E79" s="9"/>
      <c r="F79" s="9"/>
      <c r="G79" s="10"/>
      <c r="H79" s="9"/>
    </row>
    <row r="80" spans="1:8" ht="14.25" customHeight="1" x14ac:dyDescent="0.25">
      <c r="A80" s="26" t="s">
        <v>51</v>
      </c>
      <c r="B80" s="26"/>
      <c r="C80" s="8" t="s">
        <v>141</v>
      </c>
      <c r="D80" s="22"/>
      <c r="E80" s="5"/>
      <c r="F80" s="5"/>
      <c r="G80" s="10"/>
      <c r="H80" s="9"/>
    </row>
    <row r="81" spans="1:8" ht="14.25" customHeight="1" x14ac:dyDescent="0.25">
      <c r="A81" s="28" t="s">
        <v>52</v>
      </c>
      <c r="B81" s="28"/>
      <c r="C81" s="18"/>
      <c r="D81" s="22"/>
      <c r="E81" s="5"/>
      <c r="F81" s="5"/>
      <c r="G81" s="10"/>
      <c r="H81" s="9"/>
    </row>
    <row r="82" spans="1:8" ht="14.25" customHeight="1" x14ac:dyDescent="0.25">
      <c r="A82" s="26" t="s">
        <v>53</v>
      </c>
      <c r="B82" s="26"/>
      <c r="C82" s="8" t="s">
        <v>142</v>
      </c>
      <c r="D82" s="25">
        <f>SUM(E82:H82)</f>
        <v>3470.2</v>
      </c>
      <c r="E82" s="10">
        <f>E27+E42</f>
        <v>681.5</v>
      </c>
      <c r="F82" s="10">
        <f t="shared" ref="F82:H82" si="5">F27+F42</f>
        <v>908.30000000000007</v>
      </c>
      <c r="G82" s="10">
        <f t="shared" si="5"/>
        <v>1314.3999999999999</v>
      </c>
      <c r="H82" s="10">
        <f t="shared" si="5"/>
        <v>566</v>
      </c>
    </row>
    <row r="83" spans="1:8" ht="14.25" customHeight="1" x14ac:dyDescent="0.25">
      <c r="A83" s="26" t="s">
        <v>54</v>
      </c>
      <c r="B83" s="26"/>
      <c r="C83" s="8" t="s">
        <v>143</v>
      </c>
      <c r="D83" s="25">
        <f t="shared" ref="D83:D86" si="6">SUM(E83:H83)</f>
        <v>11406.7</v>
      </c>
      <c r="E83" s="10">
        <f>E28+E43</f>
        <v>2747</v>
      </c>
      <c r="F83" s="10">
        <f t="shared" ref="F83:H83" si="7">F28+F43</f>
        <v>2791</v>
      </c>
      <c r="G83" s="10">
        <f t="shared" si="7"/>
        <v>3033.7</v>
      </c>
      <c r="H83" s="10">
        <f t="shared" si="7"/>
        <v>2835</v>
      </c>
    </row>
    <row r="84" spans="1:8" ht="14.25" customHeight="1" x14ac:dyDescent="0.25">
      <c r="A84" s="26" t="s">
        <v>55</v>
      </c>
      <c r="B84" s="26"/>
      <c r="C84" s="8" t="s">
        <v>144</v>
      </c>
      <c r="D84" s="25">
        <f t="shared" si="6"/>
        <v>2519.2000000000003</v>
      </c>
      <c r="E84" s="10">
        <f>E29+E44</f>
        <v>606.6</v>
      </c>
      <c r="F84" s="10">
        <f t="shared" ref="F84:H84" si="8">F29+F44</f>
        <v>616.6</v>
      </c>
      <c r="G84" s="10">
        <f t="shared" si="8"/>
        <v>669.40000000000009</v>
      </c>
      <c r="H84" s="10">
        <f t="shared" si="8"/>
        <v>626.6</v>
      </c>
    </row>
    <row r="85" spans="1:8" ht="14.25" customHeight="1" x14ac:dyDescent="0.25">
      <c r="A85" s="26" t="s">
        <v>56</v>
      </c>
      <c r="B85" s="26"/>
      <c r="C85" s="8" t="s">
        <v>145</v>
      </c>
      <c r="D85" s="25">
        <f t="shared" si="6"/>
        <v>1031.6000000000001</v>
      </c>
      <c r="E85" s="10">
        <f>E30+E45</f>
        <v>257.90000000000003</v>
      </c>
      <c r="F85" s="10">
        <f t="shared" ref="F85:H85" si="9">F30+F45</f>
        <v>257.90000000000003</v>
      </c>
      <c r="G85" s="10">
        <f t="shared" si="9"/>
        <v>257.90000000000003</v>
      </c>
      <c r="H85" s="10">
        <f t="shared" si="9"/>
        <v>257.90000000000003</v>
      </c>
    </row>
    <row r="86" spans="1:8" ht="14.25" customHeight="1" x14ac:dyDescent="0.25">
      <c r="A86" s="26" t="s">
        <v>34</v>
      </c>
      <c r="B86" s="26"/>
      <c r="C86" s="8" t="s">
        <v>146</v>
      </c>
      <c r="D86" s="25">
        <f t="shared" si="6"/>
        <v>625</v>
      </c>
      <c r="E86" s="10">
        <f>E46+E31</f>
        <v>91.7</v>
      </c>
      <c r="F86" s="10">
        <f t="shared" ref="F86:H86" si="10">F46+F31</f>
        <v>257.5</v>
      </c>
      <c r="G86" s="10">
        <f t="shared" si="10"/>
        <v>246.70000000000002</v>
      </c>
      <c r="H86" s="10">
        <f t="shared" si="10"/>
        <v>29.1</v>
      </c>
    </row>
    <row r="87" spans="1:8" ht="14.25" customHeight="1" x14ac:dyDescent="0.25">
      <c r="A87" s="26" t="s">
        <v>57</v>
      </c>
      <c r="B87" s="26"/>
      <c r="C87" s="8" t="s">
        <v>147</v>
      </c>
      <c r="D87" s="25">
        <f>SUM(D82:D86)</f>
        <v>19052.7</v>
      </c>
      <c r="E87" s="25">
        <f t="shared" ref="E87:H87" si="11">SUM(E82:E86)</f>
        <v>4384.7</v>
      </c>
      <c r="F87" s="25">
        <f t="shared" si="11"/>
        <v>4831.3</v>
      </c>
      <c r="G87" s="25">
        <f t="shared" si="11"/>
        <v>5522.0999999999995</v>
      </c>
      <c r="H87" s="25">
        <f t="shared" si="11"/>
        <v>4314.6000000000004</v>
      </c>
    </row>
    <row r="88" spans="1:8" ht="14.25" customHeight="1" x14ac:dyDescent="0.25">
      <c r="A88" s="28" t="s">
        <v>58</v>
      </c>
      <c r="B88" s="28"/>
      <c r="C88" s="18"/>
      <c r="D88" s="25"/>
      <c r="E88" s="10"/>
      <c r="F88" s="10"/>
      <c r="G88" s="10"/>
      <c r="H88" s="10"/>
    </row>
    <row r="89" spans="1:8" ht="14.25" customHeight="1" x14ac:dyDescent="0.25">
      <c r="A89" s="26" t="s">
        <v>59</v>
      </c>
      <c r="B89" s="26"/>
      <c r="C89" s="8" t="s">
        <v>148</v>
      </c>
      <c r="D89" s="25"/>
      <c r="E89" s="10"/>
      <c r="F89" s="10"/>
      <c r="G89" s="10"/>
      <c r="H89" s="10"/>
    </row>
    <row r="90" spans="1:8" ht="14.25" customHeight="1" x14ac:dyDescent="0.25">
      <c r="A90" s="26" t="s">
        <v>60</v>
      </c>
      <c r="B90" s="26"/>
      <c r="C90" s="8" t="s">
        <v>149</v>
      </c>
      <c r="D90" s="25"/>
      <c r="E90" s="10"/>
      <c r="F90" s="10"/>
      <c r="G90" s="10"/>
      <c r="H90" s="10"/>
    </row>
    <row r="91" spans="1:8" ht="20.25" customHeight="1" x14ac:dyDescent="0.25">
      <c r="A91" s="26" t="s">
        <v>61</v>
      </c>
      <c r="B91" s="26"/>
      <c r="C91" s="8" t="s">
        <v>150</v>
      </c>
      <c r="D91" s="25">
        <f>SUM(E91:H91)</f>
        <v>2280</v>
      </c>
      <c r="E91" s="10">
        <v>20</v>
      </c>
      <c r="F91" s="10">
        <v>2220</v>
      </c>
      <c r="G91" s="10">
        <v>20</v>
      </c>
      <c r="H91" s="10">
        <v>20</v>
      </c>
    </row>
    <row r="92" spans="1:8" ht="14.25" customHeight="1" x14ac:dyDescent="0.25">
      <c r="A92" s="26" t="s">
        <v>60</v>
      </c>
      <c r="B92" s="26"/>
      <c r="C92" s="8" t="s">
        <v>151</v>
      </c>
      <c r="D92" s="25">
        <f>SUM(E92:H92)</f>
        <v>2220</v>
      </c>
      <c r="E92" s="10">
        <v>20</v>
      </c>
      <c r="F92" s="10">
        <v>2200</v>
      </c>
      <c r="G92" s="10">
        <v>0</v>
      </c>
      <c r="H92" s="10">
        <v>0</v>
      </c>
    </row>
    <row r="93" spans="1:8" ht="14.25" customHeight="1" x14ac:dyDescent="0.25">
      <c r="A93" s="26" t="s">
        <v>62</v>
      </c>
      <c r="B93" s="26"/>
      <c r="C93" s="8" t="s">
        <v>152</v>
      </c>
      <c r="D93" s="25"/>
      <c r="E93" s="10"/>
      <c r="F93" s="10"/>
      <c r="G93" s="10"/>
      <c r="H93" s="10"/>
    </row>
    <row r="94" spans="1:8" ht="14.25" customHeight="1" x14ac:dyDescent="0.25">
      <c r="A94" s="26" t="s">
        <v>60</v>
      </c>
      <c r="B94" s="26"/>
      <c r="C94" s="8" t="s">
        <v>153</v>
      </c>
      <c r="D94" s="22"/>
      <c r="E94" s="9"/>
      <c r="F94" s="9"/>
      <c r="G94" s="9"/>
      <c r="H94" s="9"/>
    </row>
    <row r="95" spans="1:8" ht="14.25" customHeight="1" x14ac:dyDescent="0.25">
      <c r="A95" s="26" t="s">
        <v>63</v>
      </c>
      <c r="B95" s="26"/>
      <c r="C95" s="8" t="s">
        <v>154</v>
      </c>
      <c r="D95" s="22"/>
      <c r="E95" s="9"/>
      <c r="F95" s="9"/>
      <c r="G95" s="9"/>
      <c r="H95" s="9"/>
    </row>
    <row r="96" spans="1:8" ht="14.25" customHeight="1" x14ac:dyDescent="0.25">
      <c r="A96" s="26" t="s">
        <v>60</v>
      </c>
      <c r="B96" s="26"/>
      <c r="C96" s="8" t="s">
        <v>155</v>
      </c>
      <c r="D96" s="22"/>
      <c r="E96" s="9"/>
      <c r="F96" s="9"/>
      <c r="G96" s="9"/>
      <c r="H96" s="9"/>
    </row>
    <row r="97" spans="1:8" ht="21" customHeight="1" x14ac:dyDescent="0.25">
      <c r="A97" s="26" t="s">
        <v>64</v>
      </c>
      <c r="B97" s="26"/>
      <c r="C97" s="8" t="s">
        <v>156</v>
      </c>
      <c r="D97" s="22"/>
      <c r="E97" s="9"/>
      <c r="F97" s="9"/>
      <c r="G97" s="9"/>
      <c r="H97" s="9"/>
    </row>
    <row r="98" spans="1:8" ht="14.25" customHeight="1" x14ac:dyDescent="0.25">
      <c r="A98" s="26" t="s">
        <v>60</v>
      </c>
      <c r="B98" s="26"/>
      <c r="C98" s="8" t="s">
        <v>157</v>
      </c>
      <c r="D98" s="22"/>
      <c r="E98" s="9"/>
      <c r="F98" s="9"/>
      <c r="G98" s="9"/>
      <c r="H98" s="9"/>
    </row>
    <row r="99" spans="1:8" ht="14.25" customHeight="1" x14ac:dyDescent="0.25">
      <c r="A99" s="26" t="s">
        <v>158</v>
      </c>
      <c r="B99" s="26"/>
      <c r="C99" s="8" t="s">
        <v>159</v>
      </c>
      <c r="D99" s="22"/>
      <c r="E99" s="9"/>
      <c r="F99" s="9"/>
      <c r="G99" s="9"/>
      <c r="H99" s="9"/>
    </row>
    <row r="100" spans="1:8" ht="18.75" customHeight="1" x14ac:dyDescent="0.25">
      <c r="A100" s="26" t="s">
        <v>89</v>
      </c>
      <c r="B100" s="26"/>
      <c r="C100" s="8" t="s">
        <v>160</v>
      </c>
      <c r="D100" s="22"/>
      <c r="E100" s="9"/>
      <c r="F100" s="9"/>
      <c r="G100" s="9"/>
      <c r="H100" s="9"/>
    </row>
    <row r="101" spans="1:8" ht="14.25" customHeight="1" x14ac:dyDescent="0.25">
      <c r="A101" s="28" t="s">
        <v>65</v>
      </c>
      <c r="B101" s="28"/>
      <c r="C101" s="19"/>
      <c r="D101" s="23"/>
      <c r="E101" s="15"/>
      <c r="F101" s="15"/>
      <c r="G101" s="15"/>
      <c r="H101" s="15"/>
    </row>
    <row r="102" spans="1:8" ht="14.25" customHeight="1" x14ac:dyDescent="0.25">
      <c r="A102" s="26" t="s">
        <v>66</v>
      </c>
      <c r="B102" s="26"/>
      <c r="C102" s="8" t="s">
        <v>161</v>
      </c>
      <c r="D102" s="22"/>
      <c r="E102" s="13">
        <v>64</v>
      </c>
      <c r="F102" s="13">
        <v>64</v>
      </c>
      <c r="G102" s="13">
        <v>64</v>
      </c>
      <c r="H102" s="13">
        <v>64</v>
      </c>
    </row>
    <row r="103" spans="1:8" ht="14.25" customHeight="1" x14ac:dyDescent="0.25">
      <c r="A103" s="26" t="s">
        <v>67</v>
      </c>
      <c r="B103" s="26"/>
      <c r="C103" s="8" t="s">
        <v>162</v>
      </c>
      <c r="D103" s="22"/>
      <c r="E103" s="10">
        <v>20983</v>
      </c>
      <c r="F103" s="10">
        <v>20983</v>
      </c>
      <c r="G103" s="10">
        <v>20983</v>
      </c>
      <c r="H103" s="10">
        <v>20983</v>
      </c>
    </row>
    <row r="104" spans="1:8" ht="14.25" customHeight="1" x14ac:dyDescent="0.25">
      <c r="A104" s="26" t="s">
        <v>68</v>
      </c>
      <c r="B104" s="26"/>
      <c r="C104" s="8" t="s">
        <v>163</v>
      </c>
      <c r="D104" s="22"/>
      <c r="E104" s="10"/>
      <c r="F104" s="10"/>
      <c r="G104" s="10"/>
      <c r="H104" s="10"/>
    </row>
    <row r="105" spans="1:8" ht="14.25" customHeight="1" x14ac:dyDescent="0.25">
      <c r="A105" s="26" t="s">
        <v>69</v>
      </c>
      <c r="B105" s="26"/>
      <c r="C105" s="8" t="s">
        <v>164</v>
      </c>
      <c r="D105" s="22"/>
      <c r="E105" s="9"/>
      <c r="F105" s="9"/>
      <c r="G105" s="9"/>
      <c r="H105" s="9"/>
    </row>
    <row r="106" spans="1:8" ht="24.75" customHeight="1" x14ac:dyDescent="0.25">
      <c r="A106" s="16" t="s">
        <v>82</v>
      </c>
      <c r="B106" s="32" t="s">
        <v>83</v>
      </c>
      <c r="C106" s="32"/>
      <c r="D106" s="32"/>
      <c r="E106" s="17"/>
      <c r="F106" s="17"/>
      <c r="G106" s="17"/>
      <c r="H106" s="17"/>
    </row>
    <row r="107" spans="1:8" x14ac:dyDescent="0.25">
      <c r="A107" s="16" t="s">
        <v>84</v>
      </c>
      <c r="B107" s="29" t="s">
        <v>85</v>
      </c>
      <c r="C107" s="29"/>
      <c r="D107" s="29"/>
      <c r="E107" s="17"/>
      <c r="F107" s="17"/>
      <c r="G107" s="17"/>
      <c r="H107" s="17"/>
    </row>
    <row r="108" spans="1:8" x14ac:dyDescent="0.25">
      <c r="A108" s="17"/>
      <c r="B108" s="16" t="s">
        <v>72</v>
      </c>
      <c r="C108" s="16"/>
      <c r="D108" s="17"/>
      <c r="E108" s="17"/>
      <c r="F108" s="17"/>
      <c r="G108" s="17"/>
      <c r="H108" s="17"/>
    </row>
  </sheetData>
  <mergeCells count="117">
    <mergeCell ref="D1:H1"/>
    <mergeCell ref="D2:H2"/>
    <mergeCell ref="D3:H3"/>
    <mergeCell ref="D4:H4"/>
    <mergeCell ref="D5:H5"/>
    <mergeCell ref="A24:B24"/>
    <mergeCell ref="A6:H6"/>
    <mergeCell ref="F7:H7"/>
    <mergeCell ref="B7:E7"/>
    <mergeCell ref="A25:B25"/>
    <mergeCell ref="A26:B26"/>
    <mergeCell ref="A27:B27"/>
    <mergeCell ref="C15:C16"/>
    <mergeCell ref="F8:G8"/>
    <mergeCell ref="F9:G9"/>
    <mergeCell ref="F10:G10"/>
    <mergeCell ref="F11:G11"/>
    <mergeCell ref="F12:G12"/>
    <mergeCell ref="F13:G13"/>
    <mergeCell ref="B8:E8"/>
    <mergeCell ref="B9:E9"/>
    <mergeCell ref="B10:E10"/>
    <mergeCell ref="B11:E11"/>
    <mergeCell ref="B12:E12"/>
    <mergeCell ref="B13:E13"/>
    <mergeCell ref="E14:F14"/>
    <mergeCell ref="E15:H15"/>
    <mergeCell ref="A28:B28"/>
    <mergeCell ref="A29:B29"/>
    <mergeCell ref="A30:B30"/>
    <mergeCell ref="A31:B31"/>
    <mergeCell ref="A32:B32"/>
    <mergeCell ref="A33:B33"/>
    <mergeCell ref="A34:B34"/>
    <mergeCell ref="A35:B35"/>
    <mergeCell ref="B106:D106"/>
    <mergeCell ref="A45:B45"/>
    <mergeCell ref="A46:B46"/>
    <mergeCell ref="A47:B47"/>
    <mergeCell ref="A48:B48"/>
    <mergeCell ref="A58:B58"/>
    <mergeCell ref="A59:B59"/>
    <mergeCell ref="A60:B60"/>
    <mergeCell ref="A61:B61"/>
    <mergeCell ref="A62:B62"/>
    <mergeCell ref="A54:B54"/>
    <mergeCell ref="A55:B55"/>
    <mergeCell ref="A56:B56"/>
    <mergeCell ref="A57:B57"/>
    <mergeCell ref="A68:B68"/>
    <mergeCell ref="A69:B69"/>
    <mergeCell ref="B107:D107"/>
    <mergeCell ref="D15:D16"/>
    <mergeCell ref="A15:B16"/>
    <mergeCell ref="A17:B17"/>
    <mergeCell ref="A18:B18"/>
    <mergeCell ref="A19:B19"/>
    <mergeCell ref="A20:B20"/>
    <mergeCell ref="A21:B21"/>
    <mergeCell ref="A22:B22"/>
    <mergeCell ref="A23:B23"/>
    <mergeCell ref="A40:B40"/>
    <mergeCell ref="A41:B41"/>
    <mergeCell ref="A42:B42"/>
    <mergeCell ref="A43:B43"/>
    <mergeCell ref="A36:B36"/>
    <mergeCell ref="A37:B37"/>
    <mergeCell ref="A38:B38"/>
    <mergeCell ref="A39:B39"/>
    <mergeCell ref="A49:B49"/>
    <mergeCell ref="A50:B50"/>
    <mergeCell ref="A51:B51"/>
    <mergeCell ref="A52:B52"/>
    <mergeCell ref="A53:B53"/>
    <mergeCell ref="A44:B44"/>
    <mergeCell ref="A70:B70"/>
    <mergeCell ref="A71:B71"/>
    <mergeCell ref="A72:B72"/>
    <mergeCell ref="A63:B63"/>
    <mergeCell ref="A64:B64"/>
    <mergeCell ref="A65:B65"/>
    <mergeCell ref="A66:B66"/>
    <mergeCell ref="A67:B6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102:B102"/>
    <mergeCell ref="A103:B103"/>
    <mergeCell ref="A104:B104"/>
    <mergeCell ref="A105:B105"/>
    <mergeCell ref="A14:B14"/>
    <mergeCell ref="A98:B98"/>
    <mergeCell ref="A99:B99"/>
    <mergeCell ref="A100:B100"/>
    <mergeCell ref="A101:B101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</mergeCells>
  <pageMargins left="0.70866141732283472" right="0.19685039370078741" top="0.59055118110236227" bottom="0.19685039370078741" header="0" footer="0.31496062992125984"/>
  <pageSetup paperSize="9" orientation="portrait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3 квартал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2025-09-24T12:04:48Z</dcterms:modified>
</cp:coreProperties>
</file>